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líková\Desktop\na web Rezerva\na náš web\"/>
    </mc:Choice>
  </mc:AlternateContent>
  <bookViews>
    <workbookView xWindow="0" yWindow="0" windowWidth="21264" windowHeight="5928" tabRatio="443"/>
  </bookViews>
  <sheets>
    <sheet name="Výsledovka" sheetId="1" r:id="rId1"/>
    <sheet name="výdej munice" sheetId="18" state="hidden" r:id="rId2"/>
    <sheet name="Výsledovka (2)" sheetId="19" state="hidden" r:id="rId3"/>
  </sheets>
  <definedNames>
    <definedName name="_xlnm._FilterDatabase" localSheetId="1" hidden="1">'výdej munice'!$A$4:$E$61</definedName>
    <definedName name="_xlnm._FilterDatabase" localSheetId="0" hidden="1">Výsledovka!$A$8:$AA$105</definedName>
    <definedName name="_xlnm._FilterDatabase" localSheetId="2" hidden="1">'Výsledovka (2)'!$A$8:$AA$93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Z93" i="19" l="1"/>
  <c r="AA93" i="19"/>
  <c r="V93" i="19"/>
  <c r="G93" i="19" s="1"/>
  <c r="U93" i="19"/>
  <c r="F93" i="19"/>
  <c r="Z92" i="19"/>
  <c r="AA92" i="19" s="1"/>
  <c r="V92" i="19"/>
  <c r="U92" i="19"/>
  <c r="F92" i="19"/>
  <c r="Z91" i="19"/>
  <c r="AA91" i="19" s="1"/>
  <c r="V91" i="19"/>
  <c r="U91" i="19"/>
  <c r="F91" i="19"/>
  <c r="Z90" i="19"/>
  <c r="AA90" i="19" s="1"/>
  <c r="V90" i="19"/>
  <c r="E90" i="19" s="1"/>
  <c r="U90" i="19"/>
  <c r="F90" i="19"/>
  <c r="Z89" i="19"/>
  <c r="AA89" i="19" s="1"/>
  <c r="V89" i="19"/>
  <c r="U89" i="19"/>
  <c r="F89" i="19"/>
  <c r="Z88" i="19"/>
  <c r="AA88" i="19" s="1"/>
  <c r="V88" i="19"/>
  <c r="E88" i="19" s="1"/>
  <c r="U88" i="19"/>
  <c r="F88" i="19"/>
  <c r="Z87" i="19"/>
  <c r="AA87" i="19"/>
  <c r="V87" i="19"/>
  <c r="E87" i="19" s="1"/>
  <c r="U87" i="19"/>
  <c r="F87" i="19"/>
  <c r="Z86" i="19"/>
  <c r="AA86" i="19"/>
  <c r="V86" i="19"/>
  <c r="E86" i="19" s="1"/>
  <c r="U86" i="19"/>
  <c r="F86" i="19"/>
  <c r="Z85" i="19"/>
  <c r="AA85" i="19" s="1"/>
  <c r="V85" i="19"/>
  <c r="U85" i="19"/>
  <c r="F85" i="19"/>
  <c r="E85" i="19"/>
  <c r="Z84" i="19"/>
  <c r="AA84" i="19" s="1"/>
  <c r="V84" i="19"/>
  <c r="E84" i="19" s="1"/>
  <c r="U84" i="19"/>
  <c r="F84" i="19"/>
  <c r="Z83" i="19"/>
  <c r="AA83" i="19"/>
  <c r="V83" i="19"/>
  <c r="E83" i="19" s="1"/>
  <c r="U83" i="19"/>
  <c r="F83" i="19"/>
  <c r="Z82" i="19"/>
  <c r="AA82" i="19" s="1"/>
  <c r="V82" i="19"/>
  <c r="U82" i="19"/>
  <c r="F82" i="19"/>
  <c r="Z81" i="19"/>
  <c r="AA81" i="19" s="1"/>
  <c r="V81" i="19"/>
  <c r="U81" i="19"/>
  <c r="F81" i="19"/>
  <c r="Z80" i="19"/>
  <c r="AA80" i="19" s="1"/>
  <c r="G80" i="19" s="1"/>
  <c r="V80" i="19"/>
  <c r="E80" i="19" s="1"/>
  <c r="U80" i="19"/>
  <c r="F80" i="19"/>
  <c r="Z79" i="19"/>
  <c r="AA79" i="19" s="1"/>
  <c r="V79" i="19"/>
  <c r="E79" i="19" s="1"/>
  <c r="U79" i="19"/>
  <c r="F79" i="19"/>
  <c r="Z78" i="19"/>
  <c r="AA78" i="19" s="1"/>
  <c r="V78" i="19"/>
  <c r="U78" i="19"/>
  <c r="F78" i="19"/>
  <c r="Z77" i="19"/>
  <c r="AA77" i="19" s="1"/>
  <c r="V77" i="19"/>
  <c r="E77" i="19" s="1"/>
  <c r="U77" i="19"/>
  <c r="F77" i="19"/>
  <c r="Z76" i="19"/>
  <c r="AA76" i="19" s="1"/>
  <c r="V76" i="19"/>
  <c r="U76" i="19"/>
  <c r="F76" i="19"/>
  <c r="Z75" i="19"/>
  <c r="V75" i="19"/>
  <c r="U75" i="19"/>
  <c r="E75" i="19"/>
  <c r="Z74" i="19"/>
  <c r="AA74" i="19"/>
  <c r="V74" i="19"/>
  <c r="E74" i="19" s="1"/>
  <c r="U74" i="19"/>
  <c r="F74" i="19"/>
  <c r="Z73" i="19"/>
  <c r="AA73" i="19" s="1"/>
  <c r="V73" i="19"/>
  <c r="U73" i="19"/>
  <c r="F73" i="19"/>
  <c r="Z72" i="19"/>
  <c r="AA72" i="19" s="1"/>
  <c r="V72" i="19"/>
  <c r="E72" i="19" s="1"/>
  <c r="U72" i="19"/>
  <c r="F72" i="19"/>
  <c r="Z71" i="19"/>
  <c r="AA71" i="19" s="1"/>
  <c r="V71" i="19"/>
  <c r="U71" i="19"/>
  <c r="F71" i="19"/>
  <c r="Z70" i="19"/>
  <c r="AA70" i="19" s="1"/>
  <c r="V70" i="19"/>
  <c r="E70" i="19" s="1"/>
  <c r="U70" i="19"/>
  <c r="F70" i="19"/>
  <c r="Z69" i="19"/>
  <c r="AA69" i="19"/>
  <c r="V69" i="19"/>
  <c r="E69" i="19" s="1"/>
  <c r="U69" i="19"/>
  <c r="F69" i="19"/>
  <c r="Z68" i="19"/>
  <c r="AA68" i="19" s="1"/>
  <c r="V68" i="19"/>
  <c r="U68" i="19"/>
  <c r="F68" i="19"/>
  <c r="Z67" i="19"/>
  <c r="AA67" i="19" s="1"/>
  <c r="V67" i="19"/>
  <c r="U67" i="19"/>
  <c r="F67" i="19"/>
  <c r="Z66" i="19"/>
  <c r="AA66" i="19" s="1"/>
  <c r="V66" i="19"/>
  <c r="U66" i="19"/>
  <c r="F66" i="19"/>
  <c r="E66" i="19"/>
  <c r="Z65" i="19"/>
  <c r="AA65" i="19" s="1"/>
  <c r="V65" i="19"/>
  <c r="U65" i="19"/>
  <c r="F65" i="19"/>
  <c r="Z64" i="19"/>
  <c r="AA64" i="19" s="1"/>
  <c r="V64" i="19"/>
  <c r="E64" i="19" s="1"/>
  <c r="U64" i="19"/>
  <c r="F64" i="19"/>
  <c r="Z63" i="19"/>
  <c r="AA63" i="19" s="1"/>
  <c r="V63" i="19"/>
  <c r="U63" i="19"/>
  <c r="F63" i="19"/>
  <c r="Z62" i="19"/>
  <c r="AA62" i="19" s="1"/>
  <c r="V62" i="19"/>
  <c r="U62" i="19"/>
  <c r="F62" i="19"/>
  <c r="Z61" i="19"/>
  <c r="AA61" i="19" s="1"/>
  <c r="V61" i="19"/>
  <c r="U61" i="19"/>
  <c r="F61" i="19"/>
  <c r="E61" i="19"/>
  <c r="Z60" i="19"/>
  <c r="AA60" i="19" s="1"/>
  <c r="V60" i="19"/>
  <c r="E60" i="19" s="1"/>
  <c r="U60" i="19"/>
  <c r="F60" i="19"/>
  <c r="Z59" i="19"/>
  <c r="AA59" i="19" s="1"/>
  <c r="V59" i="19"/>
  <c r="U59" i="19"/>
  <c r="F59" i="19"/>
  <c r="Z58" i="19"/>
  <c r="AA58" i="19"/>
  <c r="V58" i="19"/>
  <c r="E58" i="19" s="1"/>
  <c r="U58" i="19"/>
  <c r="F58" i="19"/>
  <c r="Z57" i="19"/>
  <c r="AA57" i="19" s="1"/>
  <c r="V57" i="19"/>
  <c r="U57" i="19"/>
  <c r="F57" i="19"/>
  <c r="Z56" i="19"/>
  <c r="AA56" i="19" s="1"/>
  <c r="G56" i="19" s="1"/>
  <c r="V56" i="19"/>
  <c r="U56" i="19"/>
  <c r="F56" i="19"/>
  <c r="E56" i="19"/>
  <c r="Z55" i="19"/>
  <c r="AA55" i="19" s="1"/>
  <c r="V55" i="19"/>
  <c r="U55" i="19"/>
  <c r="F55" i="19"/>
  <c r="Z54" i="19"/>
  <c r="AA54" i="19" s="1"/>
  <c r="V54" i="19"/>
  <c r="E54" i="19" s="1"/>
  <c r="U54" i="19"/>
  <c r="F54" i="19"/>
  <c r="Z53" i="19"/>
  <c r="AA53" i="19"/>
  <c r="G53" i="19" s="1"/>
  <c r="V53" i="19"/>
  <c r="U53" i="19"/>
  <c r="F53" i="19"/>
  <c r="E53" i="19"/>
  <c r="Z52" i="19"/>
  <c r="AA52" i="19" s="1"/>
  <c r="V52" i="19"/>
  <c r="E52" i="19" s="1"/>
  <c r="U52" i="19"/>
  <c r="F52" i="19"/>
  <c r="Z51" i="19"/>
  <c r="AA51" i="19" s="1"/>
  <c r="G51" i="19" s="1"/>
  <c r="V51" i="19"/>
  <c r="E51" i="19" s="1"/>
  <c r="U51" i="19"/>
  <c r="F51" i="19"/>
  <c r="Z50" i="19"/>
  <c r="AA50" i="19" s="1"/>
  <c r="V50" i="19"/>
  <c r="U50" i="19"/>
  <c r="F50" i="19"/>
  <c r="Z49" i="19"/>
  <c r="AA49" i="19" s="1"/>
  <c r="V49" i="19"/>
  <c r="U49" i="19"/>
  <c r="F49" i="19"/>
  <c r="Z48" i="19"/>
  <c r="AA48" i="19"/>
  <c r="V48" i="19"/>
  <c r="E48" i="19" s="1"/>
  <c r="U48" i="19"/>
  <c r="F48" i="19"/>
  <c r="Z47" i="19"/>
  <c r="AA47" i="19" s="1"/>
  <c r="V47" i="19"/>
  <c r="U47" i="19"/>
  <c r="F47" i="19"/>
  <c r="Z46" i="19"/>
  <c r="AA46" i="19" s="1"/>
  <c r="G46" i="19" s="1"/>
  <c r="V46" i="19"/>
  <c r="E46" i="19" s="1"/>
  <c r="U46" i="19"/>
  <c r="F46" i="19"/>
  <c r="Z45" i="19"/>
  <c r="AA45" i="19" s="1"/>
  <c r="V45" i="19"/>
  <c r="U45" i="19"/>
  <c r="F45" i="19"/>
  <c r="Z44" i="19"/>
  <c r="AA44" i="19" s="1"/>
  <c r="V44" i="19"/>
  <c r="E44" i="19" s="1"/>
  <c r="U44" i="19"/>
  <c r="F44" i="19"/>
  <c r="Z43" i="19"/>
  <c r="AA43" i="19" s="1"/>
  <c r="V43" i="19"/>
  <c r="U43" i="19"/>
  <c r="F43" i="19"/>
  <c r="E43" i="19"/>
  <c r="Z42" i="19"/>
  <c r="AA42" i="19" s="1"/>
  <c r="V42" i="19"/>
  <c r="U42" i="19"/>
  <c r="F42" i="19"/>
  <c r="Z41" i="19"/>
  <c r="AA41" i="19" s="1"/>
  <c r="V41" i="19"/>
  <c r="G41" i="19" s="1"/>
  <c r="U41" i="19"/>
  <c r="F41" i="19"/>
  <c r="Z40" i="19"/>
  <c r="AA40" i="19"/>
  <c r="V40" i="19"/>
  <c r="U40" i="19"/>
  <c r="F40" i="19"/>
  <c r="E40" i="19"/>
  <c r="Z39" i="19"/>
  <c r="AA39" i="19" s="1"/>
  <c r="V39" i="19"/>
  <c r="E39" i="19" s="1"/>
  <c r="U39" i="19"/>
  <c r="F39" i="19"/>
  <c r="Z38" i="19"/>
  <c r="AA38" i="19"/>
  <c r="V38" i="19"/>
  <c r="E38" i="19" s="1"/>
  <c r="U38" i="19"/>
  <c r="F38" i="19"/>
  <c r="Z37" i="19"/>
  <c r="AA37" i="19"/>
  <c r="V37" i="19"/>
  <c r="E37" i="19" s="1"/>
  <c r="U37" i="19"/>
  <c r="F37" i="19"/>
  <c r="Z36" i="19"/>
  <c r="AA36" i="19" s="1"/>
  <c r="V36" i="19"/>
  <c r="E36" i="19" s="1"/>
  <c r="U36" i="19"/>
  <c r="F36" i="19"/>
  <c r="Z35" i="19"/>
  <c r="AA35" i="19"/>
  <c r="V35" i="19"/>
  <c r="E35" i="19" s="1"/>
  <c r="U35" i="19"/>
  <c r="F35" i="19"/>
  <c r="Z34" i="19"/>
  <c r="AA34" i="19" s="1"/>
  <c r="V34" i="19"/>
  <c r="U34" i="19"/>
  <c r="F34" i="19"/>
  <c r="Z33" i="19"/>
  <c r="AA33" i="19" s="1"/>
  <c r="V33" i="19"/>
  <c r="U33" i="19"/>
  <c r="F33" i="19"/>
  <c r="Z32" i="19"/>
  <c r="AA32" i="19" s="1"/>
  <c r="V32" i="19"/>
  <c r="E32" i="19" s="1"/>
  <c r="U32" i="19"/>
  <c r="F32" i="19"/>
  <c r="Z31" i="19"/>
  <c r="AA31" i="19" s="1"/>
  <c r="V31" i="19"/>
  <c r="U31" i="19"/>
  <c r="F31" i="19"/>
  <c r="Z30" i="19"/>
  <c r="AA30" i="19" s="1"/>
  <c r="V30" i="19"/>
  <c r="U30" i="19"/>
  <c r="F30" i="19"/>
  <c r="Z29" i="19"/>
  <c r="AA29" i="19"/>
  <c r="V29" i="19"/>
  <c r="G29" i="19" s="1"/>
  <c r="U29" i="19"/>
  <c r="F29" i="19"/>
  <c r="Z28" i="19"/>
  <c r="AA28" i="19" s="1"/>
  <c r="V28" i="19"/>
  <c r="U28" i="19"/>
  <c r="F28" i="19"/>
  <c r="E28" i="19"/>
  <c r="Z27" i="19"/>
  <c r="AA27" i="19" s="1"/>
  <c r="V27" i="19"/>
  <c r="U27" i="19"/>
  <c r="F27" i="19"/>
  <c r="Z26" i="19"/>
  <c r="AA26" i="19"/>
  <c r="V26" i="19"/>
  <c r="E26" i="19" s="1"/>
  <c r="U26" i="19"/>
  <c r="F26" i="19"/>
  <c r="Z25" i="19"/>
  <c r="AA25" i="19" s="1"/>
  <c r="V25" i="19"/>
  <c r="E25" i="19" s="1"/>
  <c r="U25" i="19"/>
  <c r="F25" i="19"/>
  <c r="Z24" i="19"/>
  <c r="AA24" i="19" s="1"/>
  <c r="V24" i="19"/>
  <c r="U24" i="19"/>
  <c r="F24" i="19"/>
  <c r="Z23" i="19"/>
  <c r="AA23" i="19" s="1"/>
  <c r="V23" i="19"/>
  <c r="U23" i="19"/>
  <c r="F23" i="19"/>
  <c r="Z22" i="19"/>
  <c r="AA22" i="19"/>
  <c r="V22" i="19"/>
  <c r="G22" i="19" s="1"/>
  <c r="U22" i="19"/>
  <c r="F22" i="19"/>
  <c r="Z21" i="19"/>
  <c r="AA21" i="19" s="1"/>
  <c r="V21" i="19"/>
  <c r="U21" i="19"/>
  <c r="F21" i="19"/>
  <c r="Z20" i="19"/>
  <c r="AA20" i="19" s="1"/>
  <c r="V20" i="19"/>
  <c r="E20" i="19" s="1"/>
  <c r="V10" i="19"/>
  <c r="V11" i="19"/>
  <c r="V12" i="19"/>
  <c r="V13" i="19"/>
  <c r="V14" i="19"/>
  <c r="B54" i="19" s="1"/>
  <c r="V15" i="19"/>
  <c r="V16" i="19"/>
  <c r="V17" i="19"/>
  <c r="E17" i="19" s="1"/>
  <c r="V18" i="19"/>
  <c r="E18" i="19" s="1"/>
  <c r="V19" i="19"/>
  <c r="U20" i="19"/>
  <c r="F20" i="19"/>
  <c r="Z19" i="19"/>
  <c r="AA19" i="19" s="1"/>
  <c r="U19" i="19"/>
  <c r="F19" i="19"/>
  <c r="Z18" i="19"/>
  <c r="AA18" i="19" s="1"/>
  <c r="G18" i="19" s="1"/>
  <c r="U18" i="19"/>
  <c r="F18" i="19"/>
  <c r="Z17" i="19"/>
  <c r="AA17" i="19"/>
  <c r="U17" i="19"/>
  <c r="F17" i="19"/>
  <c r="Z16" i="19"/>
  <c r="AA16" i="19" s="1"/>
  <c r="U16" i="19"/>
  <c r="F16" i="19"/>
  <c r="Z15" i="19"/>
  <c r="AA15" i="19" s="1"/>
  <c r="U15" i="19"/>
  <c r="F15" i="19"/>
  <c r="Z14" i="19"/>
  <c r="AA14" i="19"/>
  <c r="U14" i="19"/>
  <c r="F14" i="19"/>
  <c r="Z13" i="19"/>
  <c r="AA13" i="19" s="1"/>
  <c r="G13" i="19" s="1"/>
  <c r="E13" i="19"/>
  <c r="U13" i="19"/>
  <c r="F13" i="19"/>
  <c r="Z12" i="19"/>
  <c r="AA12" i="19"/>
  <c r="E12" i="19"/>
  <c r="U12" i="19"/>
  <c r="F12" i="19"/>
  <c r="Z11" i="19"/>
  <c r="AA11" i="19" s="1"/>
  <c r="U11" i="19"/>
  <c r="F11" i="19"/>
  <c r="Z10" i="19"/>
  <c r="AA10" i="19"/>
  <c r="U10" i="19"/>
  <c r="F10" i="19"/>
  <c r="G21" i="19"/>
  <c r="E23" i="19"/>
  <c r="E55" i="19"/>
  <c r="G74" i="19"/>
  <c r="E10" i="19"/>
  <c r="E42" i="19"/>
  <c r="E81" i="19"/>
  <c r="E62" i="19"/>
  <c r="E65" i="19"/>
  <c r="E68" i="19"/>
  <c r="E78" i="19"/>
  <c r="G86" i="19"/>
  <c r="E92" i="19"/>
  <c r="G38" i="19"/>
  <c r="G40" i="19"/>
  <c r="D91" i="18"/>
  <c r="C91" i="18"/>
  <c r="B91" i="18"/>
  <c r="A91" i="18"/>
  <c r="D90" i="18"/>
  <c r="C90" i="18"/>
  <c r="B90" i="18"/>
  <c r="A90" i="18"/>
  <c r="D89" i="18"/>
  <c r="C89" i="18"/>
  <c r="B89" i="18"/>
  <c r="A89" i="18"/>
  <c r="D88" i="18"/>
  <c r="C88" i="18"/>
  <c r="B88" i="18"/>
  <c r="A88" i="18"/>
  <c r="D87" i="18"/>
  <c r="C87" i="18"/>
  <c r="B87" i="18"/>
  <c r="A87" i="18"/>
  <c r="D86" i="18"/>
  <c r="C86" i="18"/>
  <c r="B86" i="18"/>
  <c r="A86" i="18"/>
  <c r="D85" i="18"/>
  <c r="C85" i="18"/>
  <c r="B85" i="18"/>
  <c r="A85" i="18"/>
  <c r="D84" i="18"/>
  <c r="C84" i="18"/>
  <c r="B84" i="18"/>
  <c r="A84" i="18"/>
  <c r="D83" i="18"/>
  <c r="C83" i="18"/>
  <c r="B83" i="18"/>
  <c r="A83" i="18"/>
  <c r="D82" i="18"/>
  <c r="C82" i="18"/>
  <c r="B82" i="18"/>
  <c r="A82" i="18"/>
  <c r="D81" i="18"/>
  <c r="C81" i="18"/>
  <c r="B81" i="18"/>
  <c r="A81" i="18"/>
  <c r="D80" i="18"/>
  <c r="C80" i="18"/>
  <c r="B80" i="18"/>
  <c r="A80" i="18"/>
  <c r="D79" i="18"/>
  <c r="C79" i="18"/>
  <c r="B79" i="18"/>
  <c r="A79" i="18"/>
  <c r="D78" i="18"/>
  <c r="C78" i="18"/>
  <c r="B78" i="18"/>
  <c r="A78" i="18"/>
  <c r="D77" i="18"/>
  <c r="C77" i="18"/>
  <c r="B77" i="18"/>
  <c r="A77" i="18"/>
  <c r="D76" i="18"/>
  <c r="C76" i="18"/>
  <c r="B76" i="18"/>
  <c r="A76" i="18"/>
  <c r="D75" i="18"/>
  <c r="C75" i="18"/>
  <c r="B75" i="18"/>
  <c r="A75" i="18"/>
  <c r="D74" i="18"/>
  <c r="C74" i="18"/>
  <c r="B74" i="18"/>
  <c r="A74" i="18"/>
  <c r="D73" i="18"/>
  <c r="C73" i="18"/>
  <c r="B73" i="18"/>
  <c r="A73" i="18"/>
  <c r="D72" i="18"/>
  <c r="C72" i="18"/>
  <c r="B72" i="18"/>
  <c r="A72" i="18"/>
  <c r="D71" i="18"/>
  <c r="C71" i="18"/>
  <c r="B71" i="18"/>
  <c r="A71" i="18"/>
  <c r="D70" i="18"/>
  <c r="C70" i="18"/>
  <c r="B70" i="18"/>
  <c r="A70" i="18"/>
  <c r="D69" i="18"/>
  <c r="C69" i="18"/>
  <c r="B69" i="18"/>
  <c r="A69" i="18"/>
  <c r="D68" i="18"/>
  <c r="C68" i="18"/>
  <c r="B68" i="18"/>
  <c r="A68" i="18"/>
  <c r="D67" i="18"/>
  <c r="C67" i="18"/>
  <c r="B67" i="18"/>
  <c r="A67" i="18"/>
  <c r="D66" i="18"/>
  <c r="C66" i="18"/>
  <c r="B66" i="18"/>
  <c r="A66" i="18"/>
  <c r="D65" i="18"/>
  <c r="C65" i="18"/>
  <c r="B65" i="18"/>
  <c r="A65" i="18"/>
  <c r="D64" i="18"/>
  <c r="C64" i="18"/>
  <c r="B64" i="18"/>
  <c r="A64" i="18"/>
  <c r="D63" i="18"/>
  <c r="C63" i="18"/>
  <c r="B63" i="18"/>
  <c r="A63" i="18"/>
  <c r="D62" i="18"/>
  <c r="C62" i="18"/>
  <c r="B62" i="18"/>
  <c r="A62" i="18"/>
  <c r="D61" i="18"/>
  <c r="C61" i="18"/>
  <c r="B61" i="18"/>
  <c r="A61" i="18"/>
  <c r="D60" i="18"/>
  <c r="C60" i="18"/>
  <c r="B60" i="18"/>
  <c r="A60" i="18"/>
  <c r="D59" i="18"/>
  <c r="C59" i="18"/>
  <c r="B59" i="18"/>
  <c r="A59" i="18"/>
  <c r="D58" i="18"/>
  <c r="C58" i="18"/>
  <c r="B58" i="18"/>
  <c r="A58" i="18"/>
  <c r="D57" i="18"/>
  <c r="C57" i="18"/>
  <c r="B57" i="18"/>
  <c r="A57" i="18"/>
  <c r="D56" i="18"/>
  <c r="C56" i="18"/>
  <c r="B56" i="18"/>
  <c r="A56" i="18"/>
  <c r="D55" i="18"/>
  <c r="C55" i="18"/>
  <c r="B55" i="18"/>
  <c r="A55" i="18"/>
  <c r="D54" i="18"/>
  <c r="C54" i="18"/>
  <c r="B54" i="18"/>
  <c r="A54" i="18"/>
  <c r="D53" i="18"/>
  <c r="C53" i="18"/>
  <c r="B53" i="18"/>
  <c r="A53" i="18"/>
  <c r="D52" i="18"/>
  <c r="C52" i="18"/>
  <c r="B52" i="18"/>
  <c r="A52" i="18"/>
  <c r="D51" i="18"/>
  <c r="C51" i="18"/>
  <c r="B51" i="18"/>
  <c r="A51" i="18"/>
  <c r="D50" i="18"/>
  <c r="C50" i="18"/>
  <c r="B50" i="18"/>
  <c r="A50" i="18"/>
  <c r="D49" i="18"/>
  <c r="C49" i="18"/>
  <c r="B49" i="18"/>
  <c r="A49" i="18"/>
  <c r="D48" i="18"/>
  <c r="C48" i="18"/>
  <c r="B48" i="18"/>
  <c r="A48" i="18"/>
  <c r="D47" i="18"/>
  <c r="C47" i="18"/>
  <c r="B47" i="18"/>
  <c r="A47" i="18"/>
  <c r="D46" i="18"/>
  <c r="C46" i="18"/>
  <c r="B46" i="18"/>
  <c r="A46" i="18"/>
  <c r="D45" i="18"/>
  <c r="C45" i="18"/>
  <c r="B45" i="18"/>
  <c r="A45" i="18"/>
  <c r="D44" i="18"/>
  <c r="C44" i="18"/>
  <c r="B44" i="18"/>
  <c r="A44" i="18"/>
  <c r="D43" i="18"/>
  <c r="C43" i="18"/>
  <c r="B43" i="18"/>
  <c r="A43" i="18"/>
  <c r="D42" i="18"/>
  <c r="C42" i="18"/>
  <c r="B42" i="18"/>
  <c r="A42" i="18"/>
  <c r="D41" i="18"/>
  <c r="C41" i="18"/>
  <c r="B41" i="18"/>
  <c r="A41" i="18"/>
  <c r="D40" i="18"/>
  <c r="C40" i="18"/>
  <c r="B40" i="18"/>
  <c r="A40" i="18"/>
  <c r="D39" i="18"/>
  <c r="C39" i="18"/>
  <c r="B39" i="18"/>
  <c r="A39" i="18"/>
  <c r="D38" i="18"/>
  <c r="C38" i="18"/>
  <c r="B38" i="18"/>
  <c r="A38" i="18"/>
  <c r="D37" i="18"/>
  <c r="C37" i="18"/>
  <c r="B37" i="18"/>
  <c r="A37" i="18"/>
  <c r="D36" i="18"/>
  <c r="C36" i="18"/>
  <c r="B36" i="18"/>
  <c r="A36" i="18"/>
  <c r="D35" i="18"/>
  <c r="C35" i="18"/>
  <c r="B35" i="18"/>
  <c r="A35" i="18"/>
  <c r="D34" i="18"/>
  <c r="C34" i="18"/>
  <c r="B34" i="18"/>
  <c r="A34" i="18"/>
  <c r="D33" i="18"/>
  <c r="C33" i="18"/>
  <c r="B33" i="18"/>
  <c r="A33" i="18"/>
  <c r="D32" i="18"/>
  <c r="C32" i="18"/>
  <c r="B32" i="18"/>
  <c r="A32" i="18"/>
  <c r="D31" i="18"/>
  <c r="C31" i="18"/>
  <c r="B31" i="18"/>
  <c r="A31" i="18"/>
  <c r="D30" i="18"/>
  <c r="C30" i="18"/>
  <c r="B30" i="18"/>
  <c r="A30" i="18"/>
  <c r="D29" i="18"/>
  <c r="C29" i="18"/>
  <c r="B29" i="18"/>
  <c r="A29" i="18"/>
  <c r="D28" i="18"/>
  <c r="C28" i="18"/>
  <c r="B28" i="18"/>
  <c r="A28" i="18"/>
  <c r="D27" i="18"/>
  <c r="C27" i="18"/>
  <c r="B27" i="18"/>
  <c r="A27" i="18"/>
  <c r="D26" i="18"/>
  <c r="C26" i="18"/>
  <c r="B26" i="18"/>
  <c r="A26" i="18"/>
  <c r="D25" i="18"/>
  <c r="C25" i="18"/>
  <c r="B25" i="18"/>
  <c r="A25" i="18"/>
  <c r="D24" i="18"/>
  <c r="C24" i="18"/>
  <c r="B24" i="18"/>
  <c r="A24" i="18"/>
  <c r="D23" i="18"/>
  <c r="C23" i="18"/>
  <c r="B23" i="18"/>
  <c r="A23" i="18"/>
  <c r="D22" i="18"/>
  <c r="C22" i="18"/>
  <c r="B22" i="18"/>
  <c r="A22" i="18"/>
  <c r="D21" i="18"/>
  <c r="C21" i="18"/>
  <c r="B21" i="18"/>
  <c r="A21" i="18"/>
  <c r="D20" i="18"/>
  <c r="C20" i="18"/>
  <c r="B20" i="18"/>
  <c r="A20" i="18"/>
  <c r="D19" i="18"/>
  <c r="C19" i="18"/>
  <c r="B19" i="18"/>
  <c r="A19" i="18"/>
  <c r="D18" i="18"/>
  <c r="C18" i="18"/>
  <c r="B18" i="18"/>
  <c r="A18" i="18"/>
  <c r="D17" i="18"/>
  <c r="C17" i="18"/>
  <c r="B17" i="18"/>
  <c r="A17" i="18"/>
  <c r="D16" i="18"/>
  <c r="C16" i="18"/>
  <c r="B16" i="18"/>
  <c r="A16" i="18"/>
  <c r="D15" i="18"/>
  <c r="C15" i="18"/>
  <c r="B15" i="18"/>
  <c r="A15" i="18"/>
  <c r="D14" i="18"/>
  <c r="C14" i="18"/>
  <c r="B14" i="18"/>
  <c r="A14" i="18"/>
  <c r="D13" i="18"/>
  <c r="C13" i="18"/>
  <c r="B13" i="18"/>
  <c r="A13" i="18"/>
  <c r="D12" i="18"/>
  <c r="C12" i="18"/>
  <c r="B12" i="18"/>
  <c r="A12" i="18"/>
  <c r="D11" i="18"/>
  <c r="C11" i="18"/>
  <c r="B11" i="18"/>
  <c r="A11" i="18"/>
  <c r="D10" i="18"/>
  <c r="C10" i="18"/>
  <c r="B10" i="18"/>
  <c r="A10" i="18"/>
  <c r="D9" i="18"/>
  <c r="C9" i="18"/>
  <c r="B9" i="18"/>
  <c r="A9" i="18"/>
  <c r="D8" i="18"/>
  <c r="C8" i="18"/>
  <c r="B8" i="18"/>
  <c r="A8" i="18"/>
  <c r="D7" i="18"/>
  <c r="C7" i="18"/>
  <c r="B7" i="18"/>
  <c r="A7" i="18"/>
  <c r="D6" i="18"/>
  <c r="C6" i="18"/>
  <c r="B6" i="18"/>
  <c r="A6" i="18"/>
  <c r="D5" i="18"/>
  <c r="C5" i="18"/>
  <c r="B5" i="18"/>
  <c r="A5" i="18"/>
  <c r="G39" i="19" l="1"/>
  <c r="G84" i="19"/>
  <c r="G35" i="19"/>
  <c r="G43" i="19"/>
  <c r="G68" i="19"/>
  <c r="G81" i="19"/>
  <c r="B67" i="19"/>
  <c r="G55" i="19"/>
  <c r="H57" i="19" s="1"/>
  <c r="G57" i="19"/>
  <c r="G77" i="19"/>
  <c r="G69" i="19"/>
  <c r="G12" i="19"/>
  <c r="G88" i="19"/>
  <c r="G90" i="19"/>
  <c r="G20" i="19"/>
  <c r="G14" i="19"/>
  <c r="G64" i="19"/>
  <c r="E14" i="19"/>
  <c r="G25" i="19"/>
  <c r="E29" i="19"/>
  <c r="G30" i="19"/>
  <c r="B78" i="19"/>
  <c r="G85" i="19"/>
  <c r="E93" i="19"/>
  <c r="G52" i="19"/>
  <c r="G79" i="19"/>
  <c r="B73" i="19"/>
  <c r="G27" i="19"/>
  <c r="G42" i="19"/>
  <c r="G65" i="19"/>
  <c r="E22" i="19"/>
  <c r="B57" i="19"/>
  <c r="E30" i="19"/>
  <c r="E57" i="19"/>
  <c r="G92" i="19"/>
  <c r="G49" i="19"/>
  <c r="H66" i="19"/>
  <c r="G44" i="19"/>
  <c r="G60" i="19"/>
  <c r="G70" i="19"/>
  <c r="G72" i="19"/>
  <c r="G83" i="19"/>
  <c r="G87" i="19"/>
  <c r="G67" i="19"/>
  <c r="H69" i="19" s="1"/>
  <c r="B89" i="19"/>
  <c r="E16" i="19"/>
  <c r="G37" i="19"/>
  <c r="H39" i="19" s="1"/>
  <c r="G48" i="19"/>
  <c r="B51" i="19"/>
  <c r="G16" i="19"/>
  <c r="G26" i="19"/>
  <c r="H27" i="19" s="1"/>
  <c r="G62" i="19"/>
  <c r="G78" i="19"/>
  <c r="B82" i="19"/>
  <c r="H42" i="19"/>
  <c r="E49" i="19"/>
  <c r="G66" i="19"/>
  <c r="G23" i="19"/>
  <c r="E27" i="19"/>
  <c r="G28" i="19"/>
  <c r="H30" i="19" s="1"/>
  <c r="G36" i="19"/>
  <c r="G61" i="19"/>
  <c r="E50" i="19"/>
  <c r="B50" i="19"/>
  <c r="E91" i="19"/>
  <c r="B91" i="19"/>
  <c r="G91" i="19"/>
  <c r="H93" i="19" s="1"/>
  <c r="B38" i="19"/>
  <c r="B19" i="19"/>
  <c r="B44" i="19"/>
  <c r="B81" i="19"/>
  <c r="B26" i="19"/>
  <c r="G17" i="19"/>
  <c r="H18" i="19" s="1"/>
  <c r="E21" i="19"/>
  <c r="B21" i="19"/>
  <c r="G31" i="19"/>
  <c r="B31" i="19"/>
  <c r="B33" i="19"/>
  <c r="E33" i="19"/>
  <c r="G34" i="19"/>
  <c r="E34" i="19"/>
  <c r="B34" i="19"/>
  <c r="E41" i="19"/>
  <c r="E45" i="19"/>
  <c r="B45" i="19"/>
  <c r="G45" i="19"/>
  <c r="H45" i="19" s="1"/>
  <c r="E47" i="19"/>
  <c r="B47" i="19"/>
  <c r="G47" i="19"/>
  <c r="H48" i="19" s="1"/>
  <c r="G58" i="19"/>
  <c r="E59" i="19"/>
  <c r="B59" i="19"/>
  <c r="G59" i="19"/>
  <c r="B71" i="19"/>
  <c r="E71" i="19"/>
  <c r="G71" i="19"/>
  <c r="H72" i="19" s="1"/>
  <c r="G73" i="19"/>
  <c r="E73" i="19"/>
  <c r="E89" i="19"/>
  <c r="G89" i="19"/>
  <c r="H90" i="19" s="1"/>
  <c r="B53" i="19"/>
  <c r="B49" i="19"/>
  <c r="B11" i="19"/>
  <c r="B60" i="19"/>
  <c r="B64" i="19"/>
  <c r="B41" i="19"/>
  <c r="E24" i="19"/>
  <c r="G24" i="19"/>
  <c r="B24" i="19"/>
  <c r="E31" i="19"/>
  <c r="G32" i="19"/>
  <c r="G76" i="19"/>
  <c r="B76" i="19"/>
  <c r="E76" i="19"/>
  <c r="G82" i="19"/>
  <c r="H84" i="19" s="1"/>
  <c r="E82" i="19"/>
  <c r="B79" i="19"/>
  <c r="G10" i="19"/>
  <c r="G50" i="19"/>
  <c r="G33" i="19"/>
  <c r="B70" i="19"/>
  <c r="E19" i="19"/>
  <c r="G19" i="19"/>
  <c r="G15" i="19"/>
  <c r="B15" i="19"/>
  <c r="E15" i="19"/>
  <c r="B61" i="19"/>
  <c r="B74" i="19"/>
  <c r="B83" i="19"/>
  <c r="B22" i="19"/>
  <c r="B25" i="19"/>
  <c r="B43" i="19"/>
  <c r="B52" i="19"/>
  <c r="B80" i="19"/>
  <c r="B37" i="19"/>
  <c r="B48" i="19"/>
  <c r="B58" i="19"/>
  <c r="B10" i="19"/>
  <c r="B13" i="19"/>
  <c r="B62" i="19"/>
  <c r="B72" i="19"/>
  <c r="B39" i="19"/>
  <c r="B66" i="19"/>
  <c r="B69" i="19"/>
  <c r="B86" i="19"/>
  <c r="B92" i="19"/>
  <c r="E11" i="19"/>
  <c r="B23" i="19"/>
  <c r="B68" i="19"/>
  <c r="B28" i="19"/>
  <c r="B42" i="19"/>
  <c r="B93" i="19"/>
  <c r="B12" i="19"/>
  <c r="B27" i="19"/>
  <c r="B35" i="19"/>
  <c r="B46" i="19"/>
  <c r="B87" i="19"/>
  <c r="B36" i="19"/>
  <c r="B84" i="19"/>
  <c r="B32" i="19"/>
  <c r="B88" i="19"/>
  <c r="B16" i="19"/>
  <c r="B14" i="19"/>
  <c r="B29" i="19"/>
  <c r="B30" i="19"/>
  <c r="B77" i="19"/>
  <c r="B20" i="19"/>
  <c r="B65" i="19"/>
  <c r="B75" i="19"/>
  <c r="B85" i="19"/>
  <c r="B18" i="19"/>
  <c r="B17" i="19"/>
  <c r="G11" i="19"/>
  <c r="B56" i="19"/>
  <c r="B40" i="19"/>
  <c r="B90" i="19"/>
  <c r="G54" i="19"/>
  <c r="H54" i="19" s="1"/>
  <c r="B55" i="19"/>
  <c r="E63" i="19"/>
  <c r="B63" i="19"/>
  <c r="G63" i="19"/>
  <c r="H63" i="19" s="1"/>
  <c r="F75" i="19"/>
  <c r="AA75" i="19"/>
  <c r="H15" i="19" l="1"/>
  <c r="H21" i="19"/>
  <c r="H87" i="19"/>
  <c r="H81" i="19"/>
  <c r="H78" i="19"/>
  <c r="H36" i="19"/>
  <c r="H51" i="19"/>
  <c r="H24" i="19"/>
  <c r="C75" i="19"/>
  <c r="C83" i="19"/>
  <c r="C17" i="19"/>
  <c r="G75" i="19"/>
  <c r="H75" i="19" s="1"/>
  <c r="C88" i="19"/>
  <c r="C43" i="19"/>
  <c r="C81" i="19"/>
  <c r="C87" i="19"/>
  <c r="C25" i="19"/>
  <c r="C62" i="19"/>
  <c r="C82" i="19"/>
  <c r="C91" i="19"/>
  <c r="C73" i="19"/>
  <c r="C66" i="19"/>
  <c r="C86" i="19"/>
  <c r="C22" i="19"/>
  <c r="C44" i="19"/>
  <c r="C16" i="19"/>
  <c r="C56" i="19"/>
  <c r="C21" i="19"/>
  <c r="C52" i="19"/>
  <c r="C42" i="19"/>
  <c r="C69" i="19"/>
  <c r="C12" i="19"/>
  <c r="C31" i="19"/>
  <c r="C37" i="19"/>
  <c r="C41" i="19"/>
  <c r="C53" i="19"/>
  <c r="C45" i="19"/>
  <c r="C70" i="19"/>
  <c r="C15" i="19"/>
  <c r="C28" i="19"/>
  <c r="C10" i="19"/>
  <c r="C11" i="19"/>
  <c r="C23" i="19"/>
  <c r="C92" i="19"/>
  <c r="C60" i="19"/>
  <c r="C77" i="19"/>
  <c r="C72" i="19"/>
  <c r="C29" i="19"/>
  <c r="C14" i="19"/>
  <c r="C48" i="19"/>
  <c r="C24" i="19"/>
  <c r="C39" i="19"/>
  <c r="C59" i="19"/>
  <c r="H33" i="19"/>
  <c r="C27" i="19"/>
  <c r="C57" i="19"/>
  <c r="C89" i="19"/>
  <c r="C20" i="19"/>
  <c r="C76" i="19"/>
  <c r="C38" i="19"/>
  <c r="C19" i="19"/>
  <c r="C67" i="19"/>
  <c r="C85" i="19"/>
  <c r="C47" i="19"/>
  <c r="C51" i="19"/>
  <c r="C74" i="19"/>
  <c r="C40" i="19"/>
  <c r="C78" i="19"/>
  <c r="C33" i="19"/>
  <c r="C26" i="19"/>
  <c r="C71" i="19"/>
  <c r="H60" i="19"/>
  <c r="C65" i="19"/>
  <c r="C90" i="19"/>
  <c r="C18" i="19"/>
  <c r="C13" i="19"/>
  <c r="C30" i="19"/>
  <c r="C63" i="19"/>
  <c r="C54" i="19"/>
  <c r="C68" i="19"/>
  <c r="H12" i="19"/>
  <c r="C35" i="19"/>
  <c r="C46" i="19"/>
  <c r="C80" i="19"/>
  <c r="C93" i="19"/>
  <c r="C32" i="19"/>
  <c r="C36" i="19"/>
  <c r="C64" i="19"/>
  <c r="C34" i="19"/>
  <c r="C58" i="19"/>
  <c r="C49" i="19"/>
  <c r="C84" i="19"/>
  <c r="C55" i="19"/>
  <c r="C50" i="19"/>
  <c r="C61" i="19"/>
  <c r="C79" i="19"/>
  <c r="D12" i="19" l="1"/>
  <c r="D66" i="19"/>
  <c r="D69" i="19"/>
  <c r="D39" i="19"/>
  <c r="D27" i="19"/>
  <c r="D57" i="19"/>
  <c r="D87" i="19"/>
  <c r="D42" i="19"/>
  <c r="D81" i="19"/>
  <c r="D84" i="19"/>
  <c r="D36" i="19"/>
  <c r="D93" i="19"/>
  <c r="D90" i="19"/>
  <c r="D30" i="19"/>
  <c r="D48" i="19"/>
  <c r="D15" i="19"/>
  <c r="D75" i="19"/>
  <c r="D24" i="19"/>
  <c r="D21" i="19"/>
  <c r="D60" i="19"/>
  <c r="D54" i="19"/>
  <c r="D72" i="19"/>
  <c r="D18" i="19"/>
  <c r="D63" i="19"/>
  <c r="D33" i="19"/>
  <c r="D78" i="19"/>
  <c r="D51" i="19"/>
  <c r="D45" i="19"/>
</calcChain>
</file>

<file path=xl/sharedStrings.xml><?xml version="1.0" encoding="utf-8"?>
<sst xmlns="http://schemas.openxmlformats.org/spreadsheetml/2006/main" count="997" uniqueCount="387">
  <si>
    <t>The VI. International shooting competition of the Czech Armed Forces and NATO reservists - RESULTS</t>
  </si>
  <si>
    <t>When:</t>
  </si>
  <si>
    <t>Where:</t>
  </si>
  <si>
    <t>Military Training Area Jince</t>
  </si>
  <si>
    <t>Host:</t>
  </si>
  <si>
    <t>MOD – Prague Regional Military HQ</t>
  </si>
  <si>
    <t>Organizer:</t>
  </si>
  <si>
    <t>Union of Reservists of the Czech Republic</t>
  </si>
  <si>
    <t>Director - Organizing Committee Chairman:</t>
  </si>
  <si>
    <t>COL Marián MARGAI</t>
  </si>
  <si>
    <t>Start nr.</t>
  </si>
  <si>
    <t>Indiv. Rank Pi.82</t>
  </si>
  <si>
    <t>Indiv. Rank Sa.58</t>
  </si>
  <si>
    <t>Team Rank</t>
  </si>
  <si>
    <t>Grade Pi.82</t>
  </si>
  <si>
    <t>Grade Sa.58</t>
  </si>
  <si>
    <t>Sum Points</t>
  </si>
  <si>
    <t>Sum Points Team</t>
  </si>
  <si>
    <t>Name, surname and grade</t>
  </si>
  <si>
    <t>Country</t>
  </si>
  <si>
    <t>Team</t>
  </si>
  <si>
    <t>Pi.82 Hits</t>
  </si>
  <si>
    <t>Penalties</t>
  </si>
  <si>
    <t>Number of hits</t>
  </si>
  <si>
    <t>Pi. 82
(Sum Points)</t>
  </si>
  <si>
    <t>Sa.58</t>
  </si>
  <si>
    <t>Sa.58
(Sum Points)</t>
  </si>
  <si>
    <t>+10</t>
  </si>
  <si>
    <t>+9</t>
  </si>
  <si>
    <t>Figures hits</t>
  </si>
  <si>
    <t>Penal-ties in s.</t>
  </si>
  <si>
    <t>Time in sec.</t>
  </si>
  <si>
    <t>Sum Time</t>
  </si>
  <si>
    <t>001/1</t>
  </si>
  <si>
    <t>MEISSNER Wilfried, OTL d.R.</t>
  </si>
  <si>
    <t>D</t>
  </si>
  <si>
    <t>Kreisgruppe Rhein-Neckar-Odenwald</t>
  </si>
  <si>
    <t>001/2</t>
  </si>
  <si>
    <t>BAYER Hugo, HG d.R.</t>
  </si>
  <si>
    <t>001/3</t>
  </si>
  <si>
    <t>GEUTER Heinz, SF d.R.</t>
  </si>
  <si>
    <t>002/1</t>
  </si>
  <si>
    <t>PUTIRKA Josef, pplk v.v.</t>
  </si>
  <si>
    <t>SK</t>
  </si>
  <si>
    <t>Zväz vojakov SR, Nové Mesto n/V</t>
  </si>
  <si>
    <t>002/2</t>
  </si>
  <si>
    <t>FRANKO Peter, pplk.v zál.</t>
  </si>
  <si>
    <t>002/3</t>
  </si>
  <si>
    <t>PAŠKA Petr, nrtm. v zál.</t>
  </si>
  <si>
    <t>003/1</t>
  </si>
  <si>
    <t>RENNER Ludwig Ofw</t>
  </si>
  <si>
    <t>Reservistenkameradschaft Regensburg</t>
  </si>
  <si>
    <t>003/2</t>
  </si>
  <si>
    <t>SCHWARZ Gerhard SU</t>
  </si>
  <si>
    <t>003/3</t>
  </si>
  <si>
    <t>PAPE Hartmut SG</t>
  </si>
  <si>
    <t>004/1</t>
  </si>
  <si>
    <t>004/2</t>
  </si>
  <si>
    <t>004/3</t>
  </si>
  <si>
    <t>005/1</t>
  </si>
  <si>
    <t>PEISCHL Michael, Vzlt</t>
  </si>
  <si>
    <t>A</t>
  </si>
  <si>
    <t>UOG NÖ/ZV Langenlebarn</t>
  </si>
  <si>
    <t>005/2</t>
  </si>
  <si>
    <t>HÜBL Fritz, GfrdRes</t>
  </si>
  <si>
    <t>005/3</t>
  </si>
  <si>
    <t>006/1</t>
  </si>
  <si>
    <t>KVANTA Michal, kpt. v zál.</t>
  </si>
  <si>
    <t>Slovenský zväz vojakov v zálohe Bratislava</t>
  </si>
  <si>
    <t>006/2</t>
  </si>
  <si>
    <t>ŠTEFANICA Miroslav, mjr. v zál.</t>
  </si>
  <si>
    <t>006/3</t>
  </si>
  <si>
    <t>ŽAMBOCH Vlastimil, pplk. v zál.</t>
  </si>
  <si>
    <t>007/1</t>
  </si>
  <si>
    <t>ANDELEK Milan, svob. v zál.</t>
  </si>
  <si>
    <t>007/2</t>
  </si>
  <si>
    <t>SLAŠŤAN Peter, voj. v zál.</t>
  </si>
  <si>
    <t>007/3</t>
  </si>
  <si>
    <t xml:space="preserve"> </t>
  </si>
  <si>
    <t>ŠIMO Ivan, voj. v zál.</t>
  </si>
  <si>
    <t>008/1</t>
  </si>
  <si>
    <t>MACHALÍKOVÁ Zuzana</t>
  </si>
  <si>
    <t>008/2</t>
  </si>
  <si>
    <t>MACHALÍKOVÁ Viera</t>
  </si>
  <si>
    <t>008/3</t>
  </si>
  <si>
    <t>ANDELEKOVÁ Oľga</t>
  </si>
  <si>
    <t>009/1</t>
  </si>
  <si>
    <t>GRUBER Rüdiger, StFw</t>
  </si>
  <si>
    <t>Armee IR 84</t>
  </si>
  <si>
    <t>009/2</t>
  </si>
  <si>
    <t>MAUER Karl, Sch</t>
  </si>
  <si>
    <t>009/3</t>
  </si>
  <si>
    <t>SCHILDBERGER Michael, Gfr</t>
  </si>
  <si>
    <t>010/1</t>
  </si>
  <si>
    <t>RŮŽIČKA Pavel, pprap. v.v.</t>
  </si>
  <si>
    <t>CZ</t>
  </si>
  <si>
    <t>Klub výsadkových veteránů J. Hradec</t>
  </si>
  <si>
    <t>010/2</t>
  </si>
  <si>
    <t>PERNIŠ Dušan, kpt. v.v.</t>
  </si>
  <si>
    <t>010/3</t>
  </si>
  <si>
    <t>KREJČA Jiří, rtm. v zál.</t>
  </si>
  <si>
    <t>011/1</t>
  </si>
  <si>
    <t>PŘECECHTĚL Oldřích</t>
  </si>
  <si>
    <t>SVZ ČR</t>
  </si>
  <si>
    <t>011/2</t>
  </si>
  <si>
    <t>KRÁTKÝ Karel</t>
  </si>
  <si>
    <t>011/3</t>
  </si>
  <si>
    <t>STEHNO Jiří</t>
  </si>
  <si>
    <t>012/1</t>
  </si>
  <si>
    <t>BARÁNEK Pavel, svob. v zál.</t>
  </si>
  <si>
    <t>012/2</t>
  </si>
  <si>
    <t>VANĚK Josef, svob. v zál.</t>
  </si>
  <si>
    <t>012/3</t>
  </si>
  <si>
    <t>MAŇOUR František, svob. v.v.</t>
  </si>
  <si>
    <t>013/1</t>
  </si>
  <si>
    <t>čet. Domas  Libor</t>
  </si>
  <si>
    <t>Rota bojového zabezpečení AZ 21.zTL, Čáslav</t>
  </si>
  <si>
    <t>013/2</t>
  </si>
  <si>
    <t>svob. Malý Marek</t>
  </si>
  <si>
    <t>013/3</t>
  </si>
  <si>
    <t>0 0 0</t>
  </si>
  <si>
    <t>014/1</t>
  </si>
  <si>
    <t>des. Hrdý Jan</t>
  </si>
  <si>
    <t>Pěší rota AZ KVV Hradec Králové</t>
  </si>
  <si>
    <t>014/2</t>
  </si>
  <si>
    <t>svob. Rozmanová Adéla</t>
  </si>
  <si>
    <t>014/3</t>
  </si>
  <si>
    <t>svob. Novotný Nicolas</t>
  </si>
  <si>
    <t>015/1</t>
  </si>
  <si>
    <t>npor. Mgr. Plecitý David</t>
  </si>
  <si>
    <t>Oddělení vojenské policie AZ, Praha</t>
  </si>
  <si>
    <t>015/2</t>
  </si>
  <si>
    <t>npor. Mgr. Kovanda Pavel</t>
  </si>
  <si>
    <t>015/3</t>
  </si>
  <si>
    <t>nrtm. Mgr. Zigáček Tomáš</t>
  </si>
  <si>
    <t>016/1</t>
  </si>
  <si>
    <t>npor. Bc. Kvapil Lukáš</t>
  </si>
  <si>
    <t>6.oddělení Vojenské policie AZ, Olomouc</t>
  </si>
  <si>
    <t>016/2</t>
  </si>
  <si>
    <t>rtn. Grebeň Ondřej</t>
  </si>
  <si>
    <t>016/3</t>
  </si>
  <si>
    <t>rtm. Ing. Nepraš Ondřej</t>
  </si>
  <si>
    <t>017/1</t>
  </si>
  <si>
    <t>des. Vinopal Petr</t>
  </si>
  <si>
    <t>Mechanizovaná rota AZ 41.mpr, Žatec</t>
  </si>
  <si>
    <t>017/2</t>
  </si>
  <si>
    <t>des. Gireth Zdeněk</t>
  </si>
  <si>
    <t>017/3</t>
  </si>
  <si>
    <t>čet. Bareš Jiří</t>
  </si>
  <si>
    <t>018/1</t>
  </si>
  <si>
    <t>por. Ing. Vošický Petr</t>
  </si>
  <si>
    <t>Tanková rota AZ 73.tpr, Přáslavice</t>
  </si>
  <si>
    <t>018/2</t>
  </si>
  <si>
    <t>des. Jasan František</t>
  </si>
  <si>
    <t>018/3</t>
  </si>
  <si>
    <t>čet. Knopf Jiří</t>
  </si>
  <si>
    <t>019/1</t>
  </si>
  <si>
    <t>rtm. Pezda Roman, DiS</t>
  </si>
  <si>
    <t>Záchranná rota AZ 151.žpr, Bechyně</t>
  </si>
  <si>
    <t>019/2</t>
  </si>
  <si>
    <t>des. Ing. Šmíra Pavel</t>
  </si>
  <si>
    <t>019/3</t>
  </si>
  <si>
    <t>rtn. Kubín Jiří</t>
  </si>
  <si>
    <t>020/1</t>
  </si>
  <si>
    <t>npor. PharmDr. Pastera Jiří, Ph.D.</t>
  </si>
  <si>
    <t>Jednotka AZ Agentury vojenského zdravotnictví, Těchonín</t>
  </si>
  <si>
    <t>020/2</t>
  </si>
  <si>
    <t>rtm. Žabka Jaroslav</t>
  </si>
  <si>
    <t>020/3</t>
  </si>
  <si>
    <t>nrtm. Vršovská Veronika, DiS.</t>
  </si>
  <si>
    <t>021/1</t>
  </si>
  <si>
    <t>rtm. Ing. Zakouřil Boris</t>
  </si>
  <si>
    <t>Jednotka AZ 31.prchbo, Liberec</t>
  </si>
  <si>
    <t>021/2</t>
  </si>
  <si>
    <t>čet. Bartoněk Milan</t>
  </si>
  <si>
    <t>021/3</t>
  </si>
  <si>
    <t>čet. Skála Jakub</t>
  </si>
  <si>
    <t>022/1</t>
  </si>
  <si>
    <t>rtn. Beneš Filip, MSc.</t>
  </si>
  <si>
    <t>Palebná baterie AZ 13.dp, Jince</t>
  </si>
  <si>
    <t>022/2</t>
  </si>
  <si>
    <t xml:space="preserve">des. Ing. Kryštůfek  Dominik </t>
  </si>
  <si>
    <t>022/3</t>
  </si>
  <si>
    <t>des. Mgr. Křížek Filip</t>
  </si>
  <si>
    <t>023/1</t>
  </si>
  <si>
    <t>des. Chybidziura Daniel</t>
  </si>
  <si>
    <t>Pěší rota AZ KVV Ostrava</t>
  </si>
  <si>
    <t>023/2</t>
  </si>
  <si>
    <t>des. Jochymek Lubomír</t>
  </si>
  <si>
    <t>023/3</t>
  </si>
  <si>
    <t>des. Stoklasa Lukáš</t>
  </si>
  <si>
    <t>024/1</t>
  </si>
  <si>
    <t>des. Vlk Michal</t>
  </si>
  <si>
    <t>Pěší rota AZ KVV Karlovy Vary</t>
  </si>
  <si>
    <t>024/2</t>
  </si>
  <si>
    <t>svob. Hoke Oldřich</t>
  </si>
  <si>
    <t>024/3</t>
  </si>
  <si>
    <t>svob. Beran Karel</t>
  </si>
  <si>
    <t>025/1</t>
  </si>
  <si>
    <t>por. Ing. Bohuslav Máša</t>
  </si>
  <si>
    <t>Pěší rota AZ KVV Brno</t>
  </si>
  <si>
    <t>025/2</t>
  </si>
  <si>
    <t>rtm. Zduba Michal</t>
  </si>
  <si>
    <t>025/3</t>
  </si>
  <si>
    <t>svob. Čermák Libor</t>
  </si>
  <si>
    <t>026/1</t>
  </si>
  <si>
    <t>por. Mgr. Konopásek Štěpán</t>
  </si>
  <si>
    <t>Mechanizovaná rota AZ 72.mpr, Přáslavice</t>
  </si>
  <si>
    <t>026/2</t>
  </si>
  <si>
    <t>des. Bc. Stárka Daniel</t>
  </si>
  <si>
    <t>026/3</t>
  </si>
  <si>
    <t>čet. Piskač Jan</t>
  </si>
  <si>
    <t>027/1</t>
  </si>
  <si>
    <t>por. Bc. Karásek Martin</t>
  </si>
  <si>
    <t>Pěší rota AZ KVV Liberec</t>
  </si>
  <si>
    <t>027/2</t>
  </si>
  <si>
    <t>por. Ing. Schier Jan</t>
  </si>
  <si>
    <t>027/3</t>
  </si>
  <si>
    <t>čet. Horák  Lumír</t>
  </si>
  <si>
    <t>028/1</t>
  </si>
  <si>
    <t>por. Mojžíš Michal</t>
  </si>
  <si>
    <t>Pěší rota AZ KVV České Budějovice</t>
  </si>
  <si>
    <t>028/2</t>
  </si>
  <si>
    <t>svob. Reitmajer Jan</t>
  </si>
  <si>
    <t>028/3</t>
  </si>
  <si>
    <t>svob. Sova Vladimír</t>
  </si>
  <si>
    <t>029/1</t>
  </si>
  <si>
    <t>svob. Šaroun Vladimír</t>
  </si>
  <si>
    <t>Pěší rota AZ KVV Jihlava</t>
  </si>
  <si>
    <t>029/2</t>
  </si>
  <si>
    <t>svob. Sojka Ondřej</t>
  </si>
  <si>
    <t>029/3</t>
  </si>
  <si>
    <t>svob. Rokos Václav</t>
  </si>
  <si>
    <t>030/1</t>
  </si>
  <si>
    <t>rtm. PTÁČEK Jiří</t>
  </si>
  <si>
    <t>Pěší rota AZ KVV Pardubice</t>
  </si>
  <si>
    <t>030/2</t>
  </si>
  <si>
    <t>rtn. CVEJN Jaroslav</t>
  </si>
  <si>
    <t>030/3</t>
  </si>
  <si>
    <t>des. ŠLEZINGR Miroslav</t>
  </si>
  <si>
    <t>031/1</t>
  </si>
  <si>
    <t>čet. Bělohlávek Michal</t>
  </si>
  <si>
    <t>Pěší rota AZ KVV hl. m . Praha</t>
  </si>
  <si>
    <t>031/2</t>
  </si>
  <si>
    <t>des. Ing. Švrček Matěj, M.A.</t>
  </si>
  <si>
    <t>031/3</t>
  </si>
  <si>
    <t>svob. Šimon Karel</t>
  </si>
  <si>
    <t>032/1</t>
  </si>
  <si>
    <t>por. Ing. Seidl Michal</t>
  </si>
  <si>
    <t>Rota bojového zabezpečení AZ 24.zDL, Praha - Kbely</t>
  </si>
  <si>
    <t>032/2</t>
  </si>
  <si>
    <t>rtm. Kubeš Miroslav</t>
  </si>
  <si>
    <t>032/3</t>
  </si>
  <si>
    <t>rtn. Kolář Jaroslav</t>
  </si>
  <si>
    <t>Výsledková listina mezinárodní střelecké soutěže REZERVA 2013</t>
  </si>
  <si>
    <t>Kdy:</t>
  </si>
  <si>
    <t>Kde:</t>
  </si>
  <si>
    <t>Vojenský výcvikový prostor Brdy</t>
  </si>
  <si>
    <t>Pořadatel:</t>
  </si>
  <si>
    <t>Krajské vojenské velitelství hlavního města Prahy</t>
  </si>
  <si>
    <t>Organizátor:</t>
  </si>
  <si>
    <t>Svaz vojáků v záloze ČR, Asociace Vojáci společně</t>
  </si>
  <si>
    <t>Ředitel soutěže:</t>
  </si>
  <si>
    <t>Start. číslo
Start. Nr. /</t>
  </si>
  <si>
    <t>Země
Land
Country</t>
  </si>
  <si>
    <t xml:space="preserve">Příjmení, jméno /Name, Vorname/Surname, Name </t>
  </si>
  <si>
    <t>Družstvo /  Team</t>
  </si>
  <si>
    <t>Podpis / Unterschrift / Signature</t>
  </si>
  <si>
    <t>DE</t>
  </si>
  <si>
    <t>M</t>
  </si>
  <si>
    <t>E</t>
  </si>
  <si>
    <t>S</t>
  </si>
  <si>
    <t xml:space="preserve">PREZENČNÍ   LISTINA   KALENDÁŘOVÉ   SOUTĚŽE          
Název soutěže:   REZERVA 2017    pořadové číslo soutěže dle kalendáře  008 
Datum a místo :   22.4.2017 Jince </t>
  </si>
  <si>
    <t>Výdej munice pistole / výdej munice samopal</t>
  </si>
  <si>
    <t>24.-26. dubna 2015</t>
  </si>
  <si>
    <t>plk. gšt. Ing. Petr Gajdoš</t>
  </si>
  <si>
    <t>MEISSNER Wilfried, OTL d.Res.</t>
  </si>
  <si>
    <t>SCHMITT Othmar,Ofw d.Res.</t>
  </si>
  <si>
    <t>BAYER Hugo, HGfr d.Res.</t>
  </si>
  <si>
    <t>SCHWARZ Gerhard, SU</t>
  </si>
  <si>
    <t>Reservistenkameradschaft-Regensburg</t>
  </si>
  <si>
    <t>PAPE Hartmut, SG</t>
  </si>
  <si>
    <t>DORN Peter, SG</t>
  </si>
  <si>
    <t>ENDRES Claus, StFw</t>
  </si>
  <si>
    <t>Reservistenkameradschaft-Regensburg II.</t>
  </si>
  <si>
    <t>SENEVIČ Svatopluk, plk. Ing.</t>
  </si>
  <si>
    <t>KOSŤUN Miroslav, des.</t>
  </si>
  <si>
    <t>SERBOUSEK Peter, Oberfeldwebel</t>
  </si>
  <si>
    <t>RK- Bad Kötzting, Bayern</t>
  </si>
  <si>
    <t>SCHARL Thomas, Stabsunteroffizier</t>
  </si>
  <si>
    <t>KNOTT Max, Obergefreiter</t>
  </si>
  <si>
    <t>ECKMANN Johann, Major</t>
  </si>
  <si>
    <t>RK- Bad Kötzting, Bayern II.</t>
  </si>
  <si>
    <t>DECKER Christian, Hauptfeldwebel</t>
  </si>
  <si>
    <t>DANZER Max, Obergefreiter</t>
  </si>
  <si>
    <t>Reserwistenkameradschaft Waldmünchen</t>
  </si>
  <si>
    <t>DANZER Heiderose</t>
  </si>
  <si>
    <t>STRESE Holger, Gefreiter</t>
  </si>
  <si>
    <t>SEYFARTH Harald, Oberfeldwebel</t>
  </si>
  <si>
    <t>Reservistenkameradschaft Mannheim</t>
  </si>
  <si>
    <t>ROGOSCH Alexander, Oberleutnant</t>
  </si>
  <si>
    <t>HERBEL Jürgen, Obergefreiter</t>
  </si>
  <si>
    <t>PUTIRKA Josef, pplk. v.v., dr.</t>
  </si>
  <si>
    <t>ZV Nové Město n.V.</t>
  </si>
  <si>
    <t>FRANKO Peter, pplk. v.v., Ing.</t>
  </si>
  <si>
    <t>PAŠKA Petr, nrtm. v.v.</t>
  </si>
  <si>
    <t>NĚMEČEK Miroslav, rtm.</t>
  </si>
  <si>
    <t>AZ - KVV Plzeň</t>
  </si>
  <si>
    <t>PYTLÍK Leoš, čet.</t>
  </si>
  <si>
    <t>VLČEK Jiří, rtn.</t>
  </si>
  <si>
    <t>PEŠ Pavel, des.</t>
  </si>
  <si>
    <t>AZ - 72. mpr Přáslavice</t>
  </si>
  <si>
    <t>ANDĚL Jaromír, svob.</t>
  </si>
  <si>
    <t>DVOŘÁČEK Václav, svob.</t>
  </si>
  <si>
    <t>KRÁKORA Michal, rtm.</t>
  </si>
  <si>
    <t>AZ - 31. prchbo Liberec</t>
  </si>
  <si>
    <t>ŠTAJGL Zdeněk, čet.</t>
  </si>
  <si>
    <t>GÖRÖG Joseg, čet.</t>
  </si>
  <si>
    <t>MÁJ Roman, rtm.</t>
  </si>
  <si>
    <t>AZ - KVV HMP</t>
  </si>
  <si>
    <t>GAJDUŠEK Igor, rtm.</t>
  </si>
  <si>
    <t>SMETANA Ondřej, rtn.</t>
  </si>
  <si>
    <t>SADIL Rudolf, des.</t>
  </si>
  <si>
    <t>AZ - KVV HMP II.</t>
  </si>
  <si>
    <t>ČEŠEK Vlastimil, svob.</t>
  </si>
  <si>
    <t>BŘEŠŤÁK Matěj, svob.</t>
  </si>
  <si>
    <t>BARÁNEK Pavel, svob.</t>
  </si>
  <si>
    <t>Klub VV J. Hradec</t>
  </si>
  <si>
    <t>RŮŽIČKA Pavel, pprap.</t>
  </si>
  <si>
    <t>ŘÍHA David, svob.</t>
  </si>
  <si>
    <t>VONDRÁČEK Čestmír, prap.</t>
  </si>
  <si>
    <t>Klub VV J. Hradec II.</t>
  </si>
  <si>
    <t>MAŇOUR František, svob.</t>
  </si>
  <si>
    <t>STROUHAL Zdeněk, rtn.</t>
  </si>
  <si>
    <t>PECH Vít, mjr.</t>
  </si>
  <si>
    <t>KVZ Most</t>
  </si>
  <si>
    <t>KAŠPAR Josef, čet.</t>
  </si>
  <si>
    <t>KŘAPKA Martin, svob.</t>
  </si>
  <si>
    <t>BALOUNEK Jindřich, čet.</t>
  </si>
  <si>
    <t>AZ - KVV Liberec</t>
  </si>
  <si>
    <t>MANSFELD Marek, svob.</t>
  </si>
  <si>
    <t>KARÁSEK Martin, svob.</t>
  </si>
  <si>
    <t>STRAŠÁK Tomáš, des.</t>
  </si>
  <si>
    <t>AZ - 41. mpr Žatec</t>
  </si>
  <si>
    <t>KAPIC Jakub, des.</t>
  </si>
  <si>
    <t>PENKRT Jaroslav, des.</t>
  </si>
  <si>
    <t>MÍCHAL Jiří, čet.</t>
  </si>
  <si>
    <t>KVZ Chomutov</t>
  </si>
  <si>
    <t>SCHMID Bedřich, kpt.</t>
  </si>
  <si>
    <t>STANĚK Miloslav, voj.</t>
  </si>
  <si>
    <t>BOSÁK Milan, pplk. v zál.</t>
  </si>
  <si>
    <t>KRÁTKÝ Karel, pplk. v.v.</t>
  </si>
  <si>
    <t>PŘECECHTĚL Oldřich, pplk. v. zál.</t>
  </si>
  <si>
    <t>OŽĎAN Pavel, rtn.</t>
  </si>
  <si>
    <t>102. průzkumný prapor Prostějov</t>
  </si>
  <si>
    <t>TUČEK Zdeněk, čet.</t>
  </si>
  <si>
    <t>VRCHOTA Petr, svob.</t>
  </si>
  <si>
    <t>HERCEG Bohumil, svob.</t>
  </si>
  <si>
    <t>KVZ J. Hradec</t>
  </si>
  <si>
    <t>MESÁROŠ Štefan, voj.</t>
  </si>
  <si>
    <t>FUKSA Viktor, des.</t>
  </si>
  <si>
    <t>MÁŠA Bohuslav, svob.</t>
  </si>
  <si>
    <t>AZ - KVV Brno</t>
  </si>
  <si>
    <t>HAMERNÍK Milan, rtn.</t>
  </si>
  <si>
    <t>GRŮZA Jindřich, por.</t>
  </si>
  <si>
    <t>KLAISNER Štěpán, rtm.</t>
  </si>
  <si>
    <t>AZ - KVV K. Vary</t>
  </si>
  <si>
    <t>NOVOTNÝ Martin, rtn.</t>
  </si>
  <si>
    <t>KUNCL Viktor, des.</t>
  </si>
  <si>
    <t>KOTALA Jaroslav, des.</t>
  </si>
  <si>
    <t>AZ - 41. mpr</t>
  </si>
  <si>
    <t>MIKULA Jakub, des.</t>
  </si>
  <si>
    <t>MISÍK Václav, svob.</t>
  </si>
  <si>
    <t>GOMOLÁK Juraj</t>
  </si>
  <si>
    <t>KVZ Tachov - B</t>
  </si>
  <si>
    <t>TICHÝ Radek</t>
  </si>
  <si>
    <t>TICHÁ Sunny</t>
  </si>
  <si>
    <t>MATOUŠEK Jiří</t>
  </si>
  <si>
    <t>KVZ Tachov - B II.</t>
  </si>
  <si>
    <t>ČURKA Ladislav</t>
  </si>
  <si>
    <t>SVOBODA Marek</t>
  </si>
  <si>
    <t>ŠEINER Marek, por.  v zál. Bc.</t>
  </si>
  <si>
    <t>AZ - VP Olomouc</t>
  </si>
  <si>
    <t>HUBÁLEK Roman, nrtm. v zál.</t>
  </si>
  <si>
    <t>LAPEŠ Petr</t>
  </si>
  <si>
    <t>KNOLLMAYER Alexander, WM</t>
  </si>
  <si>
    <t>14.5.2022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</si>
</sst>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name val="Calibri"/>
      <family val="2"/>
      <charset val="238"/>
    </font>
    <font>
      <sz val="10"/>
      <color indexed="8"/>
      <name val="MS Sans Serif"/>
      <charset val="238"/>
    </font>
    <font>
      <sz val="10"/>
      <color theme="1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8"/>
      <color theme="6" tint="0.59999389629810485"/>
      <name val="Calibri"/>
      <family val="2"/>
      <charset val="238"/>
    </font>
    <font>
      <sz val="9"/>
      <color theme="6" tint="0.59999389629810485"/>
      <name val="Calibri"/>
      <family val="2"/>
      <charset val="238"/>
    </font>
    <font>
      <b/>
      <sz val="9"/>
      <color theme="6" tint="0.59999389629810485"/>
      <name val="Calibri"/>
      <family val="2"/>
      <charset val="238"/>
    </font>
    <font>
      <sz val="10"/>
      <color theme="6" tint="0.79998168889431442"/>
      <name val="Arial"/>
      <family val="2"/>
      <charset val="238"/>
    </font>
    <font>
      <sz val="8"/>
      <name val="Arial"/>
      <family val="2"/>
    </font>
    <font>
      <sz val="16"/>
      <color indexed="8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47"/>
      </patternFill>
    </fill>
    <fill>
      <patternFill patternType="solid">
        <fgColor indexed="43"/>
        <bgColor indexed="42"/>
      </patternFill>
    </fill>
    <fill>
      <patternFill patternType="solid">
        <fgColor indexed="42"/>
        <bgColor indexed="43"/>
      </patternFill>
    </fill>
    <fill>
      <patternFill patternType="solid">
        <fgColor indexed="9"/>
        <bgColor indexed="27"/>
      </patternFill>
    </fill>
    <fill>
      <patternFill patternType="solid">
        <fgColor theme="6" tint="0.59999389629810485"/>
        <bgColor indexed="27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43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rgb="FFC2D59A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indexed="27"/>
      </patternFill>
    </fill>
  </fills>
  <borders count="26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thin">
        <color indexed="19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19"/>
      </top>
      <bottom style="thin">
        <color indexed="19"/>
      </bottom>
      <diagonal/>
    </border>
    <border>
      <left/>
      <right/>
      <top style="thin">
        <color indexed="1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9" fillId="0" borderId="0"/>
    <xf numFmtId="0" fontId="1" fillId="0" borderId="0"/>
  </cellStyleXfs>
  <cellXfs count="228">
    <xf numFmtId="0" fontId="0" fillId="0" borderId="0" xfId="0"/>
    <xf numFmtId="0" fontId="3" fillId="0" borderId="0" xfId="1" applyFont="1"/>
    <xf numFmtId="0" fontId="2" fillId="0" borderId="0" xfId="1"/>
    <xf numFmtId="0" fontId="3" fillId="2" borderId="1" xfId="1" applyFont="1" applyFill="1" applyBorder="1"/>
    <xf numFmtId="0" fontId="3" fillId="3" borderId="2" xfId="1" applyFont="1" applyFill="1" applyBorder="1"/>
    <xf numFmtId="0" fontId="3" fillId="2" borderId="0" xfId="1" applyFont="1" applyFill="1"/>
    <xf numFmtId="0" fontId="3" fillId="2" borderId="3" xfId="1" applyFont="1" applyFill="1" applyBorder="1"/>
    <xf numFmtId="1" fontId="3" fillId="0" borderId="5" xfId="1" applyNumberFormat="1" applyFont="1" applyBorder="1" applyAlignment="1" applyProtection="1">
      <alignment horizontal="center" vertical="center"/>
      <protection locked="0"/>
    </xf>
    <xf numFmtId="1" fontId="4" fillId="0" borderId="5" xfId="1" applyNumberFormat="1" applyFont="1" applyBorder="1" applyAlignment="1" applyProtection="1">
      <alignment horizontal="center"/>
      <protection hidden="1"/>
    </xf>
    <xf numFmtId="164" fontId="3" fillId="2" borderId="0" xfId="1" applyNumberFormat="1" applyFont="1" applyFill="1"/>
    <xf numFmtId="0" fontId="3" fillId="6" borderId="4" xfId="1" applyFont="1" applyFill="1" applyBorder="1" applyAlignment="1" applyProtection="1">
      <alignment horizontal="center" vertical="center"/>
      <protection locked="0"/>
    </xf>
    <xf numFmtId="0" fontId="3" fillId="6" borderId="5" xfId="1" applyFont="1" applyFill="1" applyBorder="1" applyAlignment="1" applyProtection="1">
      <alignment horizontal="center" vertical="center"/>
      <protection locked="0"/>
    </xf>
    <xf numFmtId="1" fontId="3" fillId="6" borderId="5" xfId="1" applyNumberFormat="1" applyFont="1" applyFill="1" applyBorder="1" applyAlignment="1" applyProtection="1">
      <alignment horizontal="center" vertical="center"/>
      <protection locked="0"/>
    </xf>
    <xf numFmtId="1" fontId="4" fillId="6" borderId="5" xfId="1" applyNumberFormat="1" applyFont="1" applyFill="1" applyBorder="1" applyAlignment="1" applyProtection="1">
      <alignment horizontal="center"/>
      <protection hidden="1"/>
    </xf>
    <xf numFmtId="2" fontId="3" fillId="6" borderId="6" xfId="1" applyNumberFormat="1" applyFont="1" applyFill="1" applyBorder="1" applyAlignment="1" applyProtection="1">
      <alignment horizontal="center"/>
      <protection hidden="1"/>
    </xf>
    <xf numFmtId="2" fontId="3" fillId="5" borderId="6" xfId="1" applyNumberFormat="1" applyFont="1" applyFill="1" applyBorder="1" applyAlignment="1" applyProtection="1">
      <alignment horizontal="center"/>
      <protection hidden="1"/>
    </xf>
    <xf numFmtId="2" fontId="3" fillId="0" borderId="6" xfId="1" applyNumberFormat="1" applyFont="1" applyBorder="1" applyAlignment="1" applyProtection="1">
      <alignment horizontal="center"/>
      <protection hidden="1"/>
    </xf>
    <xf numFmtId="164" fontId="3" fillId="6" borderId="6" xfId="1" applyNumberFormat="1" applyFont="1" applyFill="1" applyBorder="1" applyAlignment="1" applyProtection="1">
      <alignment horizontal="center"/>
      <protection hidden="1"/>
    </xf>
    <xf numFmtId="164" fontId="3" fillId="5" borderId="6" xfId="1" applyNumberFormat="1" applyFont="1" applyFill="1" applyBorder="1" applyAlignment="1" applyProtection="1">
      <alignment horizontal="center"/>
      <protection hidden="1"/>
    </xf>
    <xf numFmtId="164" fontId="3" fillId="0" borderId="6" xfId="1" applyNumberFormat="1" applyFont="1" applyBorder="1" applyAlignment="1" applyProtection="1">
      <alignment horizontal="center"/>
      <protection hidden="1"/>
    </xf>
    <xf numFmtId="164" fontId="3" fillId="0" borderId="0" xfId="1" applyNumberFormat="1" applyFont="1"/>
    <xf numFmtId="0" fontId="3" fillId="2" borderId="0" xfId="1" applyFont="1" applyFill="1" applyAlignment="1">
      <alignment horizontal="center"/>
    </xf>
    <xf numFmtId="0" fontId="3" fillId="6" borderId="6" xfId="1" applyFont="1" applyFill="1" applyBorder="1" applyAlignment="1" applyProtection="1">
      <alignment horizontal="center"/>
      <protection hidden="1"/>
    </xf>
    <xf numFmtId="164" fontId="3" fillId="2" borderId="0" xfId="1" applyNumberFormat="1" applyFont="1" applyFill="1" applyAlignment="1">
      <alignment horizontal="center"/>
    </xf>
    <xf numFmtId="0" fontId="7" fillId="6" borderId="5" xfId="1" applyFont="1" applyFill="1" applyBorder="1" applyAlignment="1" applyProtection="1">
      <alignment horizontal="center" vertical="center"/>
      <protection locked="0"/>
    </xf>
    <xf numFmtId="0" fontId="7" fillId="6" borderId="5" xfId="1" applyFont="1" applyFill="1" applyBorder="1" applyAlignment="1" applyProtection="1">
      <alignment vertical="center"/>
      <protection locked="0"/>
    </xf>
    <xf numFmtId="0" fontId="3" fillId="6" borderId="5" xfId="1" applyFont="1" applyFill="1" applyBorder="1" applyAlignment="1" applyProtection="1">
      <alignment horizontal="center"/>
      <protection locked="0"/>
    </xf>
    <xf numFmtId="2" fontId="3" fillId="6" borderId="5" xfId="1" applyNumberFormat="1" applyFont="1" applyFill="1" applyBorder="1" applyAlignment="1" applyProtection="1">
      <alignment horizontal="center"/>
      <protection locked="0"/>
    </xf>
    <xf numFmtId="0" fontId="3" fillId="6" borderId="5" xfId="1" applyFont="1" applyFill="1" applyBorder="1" applyAlignment="1" applyProtection="1">
      <alignment horizontal="center"/>
      <protection hidden="1"/>
    </xf>
    <xf numFmtId="0" fontId="4" fillId="6" borderId="5" xfId="1" applyFont="1" applyFill="1" applyBorder="1" applyAlignment="1" applyProtection="1">
      <alignment horizontal="center"/>
      <protection hidden="1"/>
    </xf>
    <xf numFmtId="0" fontId="3" fillId="0" borderId="5" xfId="1" applyFont="1" applyBorder="1" applyAlignment="1" applyProtection="1">
      <alignment horizontal="center"/>
      <protection hidden="1"/>
    </xf>
    <xf numFmtId="0" fontId="3" fillId="0" borderId="5" xfId="1" applyFont="1" applyBorder="1" applyProtection="1">
      <protection hidden="1"/>
    </xf>
    <xf numFmtId="1" fontId="3" fillId="7" borderId="5" xfId="1" applyNumberFormat="1" applyFont="1" applyFill="1" applyBorder="1" applyAlignment="1" applyProtection="1">
      <alignment horizontal="center" vertical="center"/>
      <protection locked="0"/>
    </xf>
    <xf numFmtId="1" fontId="4" fillId="7" borderId="5" xfId="1" applyNumberFormat="1" applyFont="1" applyFill="1" applyBorder="1" applyAlignment="1" applyProtection="1">
      <alignment horizontal="center"/>
      <protection hidden="1"/>
    </xf>
    <xf numFmtId="2" fontId="3" fillId="7" borderId="6" xfId="1" applyNumberFormat="1" applyFont="1" applyFill="1" applyBorder="1" applyAlignment="1" applyProtection="1">
      <alignment horizontal="center"/>
      <protection hidden="1"/>
    </xf>
    <xf numFmtId="164" fontId="3" fillId="7" borderId="6" xfId="1" applyNumberFormat="1" applyFont="1" applyFill="1" applyBorder="1" applyAlignment="1" applyProtection="1">
      <alignment horizontal="center"/>
      <protection hidden="1"/>
    </xf>
    <xf numFmtId="0" fontId="5" fillId="2" borderId="7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3" fillId="2" borderId="1" xfId="1" applyFont="1" applyFill="1" applyBorder="1" applyAlignment="1">
      <alignment horizontal="center"/>
    </xf>
    <xf numFmtId="0" fontId="3" fillId="3" borderId="0" xfId="1" applyFont="1" applyFill="1" applyAlignment="1">
      <alignment horizontal="center"/>
    </xf>
    <xf numFmtId="0" fontId="3" fillId="0" borderId="0" xfId="1" applyFont="1" applyAlignment="1">
      <alignment horizontal="center"/>
    </xf>
    <xf numFmtId="1" fontId="3" fillId="9" borderId="5" xfId="1" applyNumberFormat="1" applyFont="1" applyFill="1" applyBorder="1" applyAlignment="1" applyProtection="1">
      <alignment horizontal="center" vertical="center"/>
      <protection locked="0"/>
    </xf>
    <xf numFmtId="0" fontId="3" fillId="9" borderId="6" xfId="1" applyFont="1" applyFill="1" applyBorder="1" applyAlignment="1" applyProtection="1">
      <alignment horizontal="center"/>
      <protection hidden="1"/>
    </xf>
    <xf numFmtId="0" fontId="1" fillId="0" borderId="0" xfId="3"/>
    <xf numFmtId="0" fontId="1" fillId="0" borderId="0" xfId="3" applyAlignment="1">
      <alignment vertical="center"/>
    </xf>
    <xf numFmtId="0" fontId="1" fillId="0" borderId="8" xfId="3" applyBorder="1" applyAlignment="1">
      <alignment horizontal="center"/>
    </xf>
    <xf numFmtId="0" fontId="1" fillId="0" borderId="0" xfId="3" applyAlignment="1">
      <alignment horizontal="left" vertical="center" wrapText="1"/>
    </xf>
    <xf numFmtId="0" fontId="1" fillId="0" borderId="0" xfId="3" applyAlignment="1">
      <alignment horizontal="center" vertical="center"/>
    </xf>
    <xf numFmtId="0" fontId="14" fillId="0" borderId="5" xfId="1" applyFont="1" applyBorder="1" applyAlignment="1" applyProtection="1">
      <alignment horizontal="center"/>
      <protection hidden="1"/>
    </xf>
    <xf numFmtId="0" fontId="14" fillId="0" borderId="5" xfId="1" applyFont="1" applyBorder="1" applyProtection="1">
      <protection hidden="1"/>
    </xf>
    <xf numFmtId="1" fontId="14" fillId="6" borderId="5" xfId="1" applyNumberFormat="1" applyFont="1" applyFill="1" applyBorder="1" applyAlignment="1" applyProtection="1">
      <alignment horizontal="center" vertical="center"/>
      <protection locked="0"/>
    </xf>
    <xf numFmtId="0" fontId="14" fillId="6" borderId="6" xfId="1" applyFont="1" applyFill="1" applyBorder="1" applyAlignment="1" applyProtection="1">
      <alignment horizontal="center"/>
      <protection hidden="1"/>
    </xf>
    <xf numFmtId="2" fontId="14" fillId="6" borderId="6" xfId="1" applyNumberFormat="1" applyFont="1" applyFill="1" applyBorder="1" applyAlignment="1" applyProtection="1">
      <alignment horizontal="center"/>
      <protection hidden="1"/>
    </xf>
    <xf numFmtId="164" fontId="14" fillId="6" borderId="6" xfId="1" applyNumberFormat="1" applyFont="1" applyFill="1" applyBorder="1" applyAlignment="1" applyProtection="1">
      <alignment horizontal="center"/>
      <protection hidden="1"/>
    </xf>
    <xf numFmtId="0" fontId="14" fillId="6" borderId="5" xfId="1" applyFont="1" applyFill="1" applyBorder="1" applyAlignment="1" applyProtection="1">
      <alignment horizontal="center" vertical="center"/>
      <protection locked="0"/>
    </xf>
    <xf numFmtId="1" fontId="15" fillId="6" borderId="5" xfId="1" applyNumberFormat="1" applyFont="1" applyFill="1" applyBorder="1" applyAlignment="1" applyProtection="1">
      <alignment horizontal="center"/>
      <protection hidden="1"/>
    </xf>
    <xf numFmtId="1" fontId="3" fillId="14" borderId="5" xfId="1" applyNumberFormat="1" applyFont="1" applyFill="1" applyBorder="1" applyAlignment="1" applyProtection="1">
      <alignment horizontal="center" vertical="center"/>
      <protection locked="0"/>
    </xf>
    <xf numFmtId="1" fontId="3" fillId="5" borderId="6" xfId="1" applyNumberFormat="1" applyFont="1" applyFill="1" applyBorder="1" applyAlignment="1" applyProtection="1">
      <alignment horizontal="center"/>
      <protection hidden="1"/>
    </xf>
    <xf numFmtId="1" fontId="3" fillId="6" borderId="6" xfId="1" applyNumberFormat="1" applyFont="1" applyFill="1" applyBorder="1" applyAlignment="1" applyProtection="1">
      <alignment horizontal="center"/>
      <protection hidden="1"/>
    </xf>
    <xf numFmtId="1" fontId="3" fillId="0" borderId="6" xfId="1" applyNumberFormat="1" applyFont="1" applyBorder="1" applyAlignment="1" applyProtection="1">
      <alignment horizontal="center"/>
      <protection hidden="1"/>
    </xf>
    <xf numFmtId="1" fontId="3" fillId="7" borderId="6" xfId="1" applyNumberFormat="1" applyFont="1" applyFill="1" applyBorder="1" applyAlignment="1" applyProtection="1">
      <alignment horizontal="center"/>
      <protection hidden="1"/>
    </xf>
    <xf numFmtId="1" fontId="3" fillId="0" borderId="0" xfId="1" applyNumberFormat="1" applyFont="1"/>
    <xf numFmtId="1" fontId="3" fillId="13" borderId="5" xfId="1" applyNumberFormat="1" applyFont="1" applyFill="1" applyBorder="1" applyAlignment="1" applyProtection="1">
      <alignment horizontal="center" vertical="center"/>
      <protection locked="0"/>
    </xf>
    <xf numFmtId="0" fontId="3" fillId="0" borderId="6" xfId="1" applyFont="1" applyBorder="1" applyAlignment="1" applyProtection="1">
      <alignment horizontal="center"/>
      <protection hidden="1"/>
    </xf>
    <xf numFmtId="0" fontId="3" fillId="2" borderId="10" xfId="1" applyFont="1" applyFill="1" applyBorder="1"/>
    <xf numFmtId="0" fontId="3" fillId="2" borderId="12" xfId="1" applyFont="1" applyFill="1" applyBorder="1"/>
    <xf numFmtId="0" fontId="3" fillId="2" borderId="9" xfId="1" applyFont="1" applyFill="1" applyBorder="1"/>
    <xf numFmtId="0" fontId="3" fillId="2" borderId="13" xfId="1" applyFont="1" applyFill="1" applyBorder="1"/>
    <xf numFmtId="0" fontId="18" fillId="2" borderId="15" xfId="1" applyFont="1" applyFill="1" applyBorder="1" applyAlignment="1">
      <alignment vertical="center"/>
    </xf>
    <xf numFmtId="0" fontId="3" fillId="6" borderId="14" xfId="1" applyFont="1" applyFill="1" applyBorder="1" applyAlignment="1" applyProtection="1">
      <alignment horizontal="center" vertical="center"/>
      <protection locked="0"/>
    </xf>
    <xf numFmtId="0" fontId="3" fillId="0" borderId="14" xfId="1" applyFont="1" applyBorder="1" applyAlignment="1" applyProtection="1">
      <alignment horizontal="center" vertical="center"/>
      <protection locked="0"/>
    </xf>
    <xf numFmtId="0" fontId="3" fillId="6" borderId="4" xfId="1" applyFont="1" applyFill="1" applyBorder="1" applyAlignment="1" applyProtection="1">
      <alignment horizontal="center" vertical="center" wrapText="1"/>
      <protection locked="0"/>
    </xf>
    <xf numFmtId="0" fontId="7" fillId="0" borderId="14" xfId="1" applyFont="1" applyBorder="1" applyAlignment="1" applyProtection="1">
      <alignment vertical="center"/>
      <protection locked="0"/>
    </xf>
    <xf numFmtId="0" fontId="7" fillId="0" borderId="14" xfId="1" applyFont="1" applyBorder="1" applyAlignment="1" applyProtection="1">
      <alignment horizontal="center" vertical="center"/>
      <protection locked="0"/>
    </xf>
    <xf numFmtId="0" fontId="3" fillId="0" borderId="14" xfId="1" applyFont="1" applyBorder="1" applyAlignment="1" applyProtection="1">
      <alignment horizontal="center"/>
      <protection locked="0"/>
    </xf>
    <xf numFmtId="2" fontId="3" fillId="0" borderId="14" xfId="1" applyNumberFormat="1" applyFont="1" applyBorder="1" applyAlignment="1" applyProtection="1">
      <alignment horizontal="center"/>
      <protection locked="0"/>
    </xf>
    <xf numFmtId="0" fontId="3" fillId="0" borderId="14" xfId="1" applyFont="1" applyBorder="1" applyAlignment="1" applyProtection="1">
      <alignment horizontal="center"/>
      <protection hidden="1"/>
    </xf>
    <xf numFmtId="0" fontId="3" fillId="7" borderId="5" xfId="1" applyFont="1" applyFill="1" applyBorder="1" applyAlignment="1" applyProtection="1">
      <alignment horizontal="center"/>
      <protection hidden="1"/>
    </xf>
    <xf numFmtId="0" fontId="3" fillId="7" borderId="5" xfId="1" applyFont="1" applyFill="1" applyBorder="1" applyProtection="1">
      <protection hidden="1"/>
    </xf>
    <xf numFmtId="1" fontId="4" fillId="6" borderId="5" xfId="1" applyNumberFormat="1" applyFont="1" applyFill="1" applyBorder="1" applyAlignment="1" applyProtection="1">
      <alignment horizontal="center"/>
      <protection locked="0"/>
    </xf>
    <xf numFmtId="1" fontId="4" fillId="0" borderId="5" xfId="1" applyNumberFormat="1" applyFont="1" applyBorder="1" applyAlignment="1" applyProtection="1">
      <alignment horizontal="center"/>
      <protection locked="0"/>
    </xf>
    <xf numFmtId="2" fontId="4" fillId="6" borderId="5" xfId="1" applyNumberFormat="1" applyFont="1" applyFill="1" applyBorder="1" applyAlignment="1" applyProtection="1">
      <alignment horizontal="center"/>
      <protection hidden="1"/>
    </xf>
    <xf numFmtId="0" fontId="3" fillId="15" borderId="5" xfId="1" applyFont="1" applyFill="1" applyBorder="1" applyAlignment="1" applyProtection="1">
      <alignment horizontal="center"/>
      <protection hidden="1"/>
    </xf>
    <xf numFmtId="0" fontId="3" fillId="15" borderId="5" xfId="1" applyFont="1" applyFill="1" applyBorder="1" applyProtection="1">
      <protection hidden="1"/>
    </xf>
    <xf numFmtId="1" fontId="3" fillId="15" borderId="5" xfId="1" applyNumberFormat="1" applyFont="1" applyFill="1" applyBorder="1" applyAlignment="1" applyProtection="1">
      <alignment horizontal="center" vertical="center"/>
      <protection locked="0"/>
    </xf>
    <xf numFmtId="2" fontId="3" fillId="15" borderId="6" xfId="1" applyNumberFormat="1" applyFont="1" applyFill="1" applyBorder="1" applyAlignment="1" applyProtection="1">
      <alignment horizontal="center"/>
      <protection hidden="1"/>
    </xf>
    <xf numFmtId="164" fontId="3" fillId="15" borderId="6" xfId="1" applyNumberFormat="1" applyFont="1" applyFill="1" applyBorder="1" applyAlignment="1" applyProtection="1">
      <alignment horizontal="center"/>
      <protection hidden="1"/>
    </xf>
    <xf numFmtId="0" fontId="3" fillId="15" borderId="14" xfId="1" applyFont="1" applyFill="1" applyBorder="1" applyAlignment="1" applyProtection="1">
      <alignment horizontal="center" vertical="center"/>
      <protection locked="0"/>
    </xf>
    <xf numFmtId="1" fontId="4" fillId="15" borderId="5" xfId="1" applyNumberFormat="1" applyFont="1" applyFill="1" applyBorder="1" applyAlignment="1" applyProtection="1">
      <alignment horizontal="center"/>
      <protection locked="0"/>
    </xf>
    <xf numFmtId="2" fontId="4" fillId="15" borderId="5" xfId="1" applyNumberFormat="1" applyFont="1" applyFill="1" applyBorder="1" applyAlignment="1" applyProtection="1">
      <alignment horizontal="center"/>
      <protection hidden="1"/>
    </xf>
    <xf numFmtId="0" fontId="7" fillId="16" borderId="5" xfId="1" applyFont="1" applyFill="1" applyBorder="1" applyAlignment="1" applyProtection="1">
      <alignment horizontal="center" vertical="center"/>
      <protection locked="0"/>
    </xf>
    <xf numFmtId="1" fontId="3" fillId="16" borderId="5" xfId="1" applyNumberFormat="1" applyFont="1" applyFill="1" applyBorder="1" applyAlignment="1" applyProtection="1">
      <alignment horizontal="center" vertical="center"/>
      <protection locked="0"/>
    </xf>
    <xf numFmtId="0" fontId="3" fillId="16" borderId="6" xfId="1" applyFont="1" applyFill="1" applyBorder="1" applyAlignment="1" applyProtection="1">
      <alignment horizontal="center"/>
      <protection hidden="1"/>
    </xf>
    <xf numFmtId="2" fontId="3" fillId="16" borderId="6" xfId="1" applyNumberFormat="1" applyFont="1" applyFill="1" applyBorder="1" applyAlignment="1" applyProtection="1">
      <alignment horizontal="center"/>
      <protection hidden="1"/>
    </xf>
    <xf numFmtId="164" fontId="3" fillId="16" borderId="6" xfId="1" applyNumberFormat="1" applyFont="1" applyFill="1" applyBorder="1" applyAlignment="1" applyProtection="1">
      <alignment horizontal="center"/>
      <protection hidden="1"/>
    </xf>
    <xf numFmtId="0" fontId="7" fillId="16" borderId="5" xfId="1" applyFont="1" applyFill="1" applyBorder="1" applyAlignment="1" applyProtection="1">
      <alignment vertical="center"/>
      <protection locked="0"/>
    </xf>
    <xf numFmtId="0" fontId="3" fillId="16" borderId="14" xfId="1" applyFont="1" applyFill="1" applyBorder="1" applyAlignment="1" applyProtection="1">
      <alignment horizontal="center" vertical="center"/>
      <protection locked="0"/>
    </xf>
    <xf numFmtId="1" fontId="4" fillId="16" borderId="5" xfId="1" applyNumberFormat="1" applyFont="1" applyFill="1" applyBorder="1" applyAlignment="1" applyProtection="1">
      <alignment horizontal="center"/>
      <protection locked="0"/>
    </xf>
    <xf numFmtId="2" fontId="4" fillId="16" borderId="5" xfId="1" applyNumberFormat="1" applyFont="1" applyFill="1" applyBorder="1" applyAlignment="1" applyProtection="1">
      <alignment horizontal="center"/>
      <protection hidden="1"/>
    </xf>
    <xf numFmtId="0" fontId="18" fillId="2" borderId="16" xfId="1" applyFont="1" applyFill="1" applyBorder="1" applyAlignment="1">
      <alignment vertical="center"/>
    </xf>
    <xf numFmtId="0" fontId="18" fillId="2" borderId="17" xfId="1" applyFont="1" applyFill="1" applyBorder="1" applyAlignment="1">
      <alignment vertical="center"/>
    </xf>
    <xf numFmtId="0" fontId="7" fillId="2" borderId="18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vertical="center" wrapText="1"/>
    </xf>
    <xf numFmtId="0" fontId="7" fillId="2" borderId="18" xfId="1" applyFont="1" applyFill="1" applyBorder="1" applyAlignment="1">
      <alignment horizontal="center" vertical="center" textRotation="90"/>
    </xf>
    <xf numFmtId="1" fontId="7" fillId="2" borderId="18" xfId="1" applyNumberFormat="1" applyFont="1" applyFill="1" applyBorder="1" applyAlignment="1">
      <alignment horizontal="center" vertical="center" wrapText="1"/>
    </xf>
    <xf numFmtId="164" fontId="7" fillId="2" borderId="18" xfId="1" applyNumberFormat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textRotation="90" wrapText="1"/>
    </xf>
    <xf numFmtId="0" fontId="7" fillId="2" borderId="18" xfId="1" applyFont="1" applyFill="1" applyBorder="1" applyAlignment="1">
      <alignment horizontal="center" vertical="center"/>
    </xf>
    <xf numFmtId="0" fontId="7" fillId="4" borderId="18" xfId="1" applyFont="1" applyFill="1" applyBorder="1" applyAlignment="1">
      <alignment horizontal="center" vertical="center" textRotation="90" wrapText="1"/>
    </xf>
    <xf numFmtId="0" fontId="7" fillId="8" borderId="18" xfId="1" applyFont="1" applyFill="1" applyBorder="1" applyAlignment="1">
      <alignment horizontal="center" vertical="center" textRotation="90" wrapText="1"/>
    </xf>
    <xf numFmtId="0" fontId="6" fillId="2" borderId="18" xfId="1" applyFont="1" applyFill="1" applyBorder="1" applyAlignment="1">
      <alignment horizontal="center" vertical="center" textRotation="90" wrapText="1"/>
    </xf>
    <xf numFmtId="0" fontId="3" fillId="2" borderId="18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vertical="center" wrapText="1"/>
    </xf>
    <xf numFmtId="0" fontId="4" fillId="2" borderId="18" xfId="1" applyFont="1" applyFill="1" applyBorder="1" applyAlignment="1">
      <alignment horizontal="center" vertical="center" textRotation="90"/>
    </xf>
    <xf numFmtId="0" fontId="3" fillId="2" borderId="18" xfId="1" applyFont="1" applyFill="1" applyBorder="1" applyAlignment="1">
      <alignment horizontal="center" vertical="center" textRotation="90"/>
    </xf>
    <xf numFmtId="164" fontId="3" fillId="2" borderId="18" xfId="1" applyNumberFormat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/>
    </xf>
    <xf numFmtId="49" fontId="7" fillId="4" borderId="18" xfId="1" applyNumberFormat="1" applyFont="1" applyFill="1" applyBorder="1" applyAlignment="1">
      <alignment horizontal="center" vertical="center" wrapText="1"/>
    </xf>
    <xf numFmtId="0" fontId="7" fillId="4" borderId="18" xfId="1" applyFont="1" applyFill="1" applyBorder="1" applyAlignment="1">
      <alignment horizontal="center" vertical="center" wrapText="1"/>
    </xf>
    <xf numFmtId="1" fontId="4" fillId="2" borderId="18" xfId="1" applyNumberFormat="1" applyFont="1" applyFill="1" applyBorder="1" applyAlignment="1">
      <alignment horizontal="center" vertical="center" wrapText="1"/>
    </xf>
    <xf numFmtId="0" fontId="6" fillId="2" borderId="18" xfId="1" applyFont="1" applyFill="1" applyBorder="1" applyAlignment="1">
      <alignment horizontal="center" vertical="center" wrapText="1"/>
    </xf>
    <xf numFmtId="0" fontId="3" fillId="6" borderId="14" xfId="1" applyFont="1" applyFill="1" applyBorder="1" applyAlignment="1" applyProtection="1">
      <alignment horizontal="center"/>
      <protection hidden="1"/>
    </xf>
    <xf numFmtId="0" fontId="7" fillId="6" borderId="14" xfId="1" applyFont="1" applyFill="1" applyBorder="1" applyAlignment="1" applyProtection="1">
      <alignment horizontal="center" vertical="center"/>
      <protection locked="0"/>
    </xf>
    <xf numFmtId="0" fontId="3" fillId="7" borderId="14" xfId="1" applyFont="1" applyFill="1" applyBorder="1" applyProtection="1">
      <protection hidden="1"/>
    </xf>
    <xf numFmtId="0" fontId="7" fillId="6" borderId="14" xfId="1" applyFont="1" applyFill="1" applyBorder="1" applyAlignment="1" applyProtection="1">
      <alignment vertical="center"/>
      <protection locked="0"/>
    </xf>
    <xf numFmtId="0" fontId="3" fillId="6" borderId="19" xfId="1" applyFont="1" applyFill="1" applyBorder="1" applyAlignment="1" applyProtection="1">
      <alignment horizontal="center" vertical="center" wrapText="1"/>
      <protection locked="0"/>
    </xf>
    <xf numFmtId="0" fontId="3" fillId="6" borderId="14" xfId="1" applyFont="1" applyFill="1" applyBorder="1" applyAlignment="1" applyProtection="1">
      <alignment horizontal="center"/>
      <protection locked="0"/>
    </xf>
    <xf numFmtId="2" fontId="3" fillId="6" borderId="14" xfId="1" applyNumberFormat="1" applyFont="1" applyFill="1" applyBorder="1" applyAlignment="1" applyProtection="1">
      <alignment horizontal="center"/>
      <protection locked="0"/>
    </xf>
    <xf numFmtId="0" fontId="3" fillId="7" borderId="14" xfId="1" applyFont="1" applyFill="1" applyBorder="1" applyAlignment="1" applyProtection="1">
      <alignment horizontal="center"/>
      <protection hidden="1"/>
    </xf>
    <xf numFmtId="0" fontId="3" fillId="0" borderId="14" xfId="1" applyFont="1" applyBorder="1" applyAlignment="1" applyProtection="1">
      <alignment horizontal="center" vertical="center" wrapText="1"/>
      <protection locked="0"/>
    </xf>
    <xf numFmtId="0" fontId="3" fillId="0" borderId="14" xfId="1" applyFont="1" applyBorder="1" applyProtection="1">
      <protection hidden="1"/>
    </xf>
    <xf numFmtId="0" fontId="7" fillId="15" borderId="14" xfId="1" applyFont="1" applyFill="1" applyBorder="1" applyAlignment="1" applyProtection="1">
      <alignment horizontal="center" vertical="center"/>
      <protection locked="0"/>
    </xf>
    <xf numFmtId="0" fontId="7" fillId="15" borderId="14" xfId="1" applyFont="1" applyFill="1" applyBorder="1" applyAlignment="1" applyProtection="1">
      <alignment vertical="center"/>
      <protection locked="0"/>
    </xf>
    <xf numFmtId="0" fontId="3" fillId="15" borderId="14" xfId="1" applyFont="1" applyFill="1" applyBorder="1" applyAlignment="1" applyProtection="1">
      <alignment horizontal="center" vertical="center" wrapText="1"/>
      <protection locked="0"/>
    </xf>
    <xf numFmtId="0" fontId="3" fillId="15" borderId="14" xfId="1" applyFont="1" applyFill="1" applyBorder="1" applyAlignment="1" applyProtection="1">
      <alignment horizontal="center"/>
      <protection locked="0"/>
    </xf>
    <xf numFmtId="2" fontId="3" fillId="15" borderId="14" xfId="1" applyNumberFormat="1" applyFont="1" applyFill="1" applyBorder="1" applyAlignment="1" applyProtection="1">
      <alignment horizontal="center"/>
      <protection locked="0"/>
    </xf>
    <xf numFmtId="0" fontId="3" fillId="15" borderId="14" xfId="1" applyFont="1" applyFill="1" applyBorder="1" applyAlignment="1" applyProtection="1">
      <alignment horizontal="center"/>
      <protection hidden="1"/>
    </xf>
    <xf numFmtId="0" fontId="3" fillId="15" borderId="14" xfId="1" applyFont="1" applyFill="1" applyBorder="1" applyProtection="1">
      <protection hidden="1"/>
    </xf>
    <xf numFmtId="0" fontId="8" fillId="0" borderId="14" xfId="1" applyFont="1" applyBorder="1" applyAlignment="1" applyProtection="1">
      <alignment vertical="center"/>
      <protection locked="0"/>
    </xf>
    <xf numFmtId="0" fontId="8" fillId="0" borderId="14" xfId="1" applyFont="1" applyBorder="1" applyAlignment="1" applyProtection="1">
      <alignment horizontal="center" vertical="center"/>
      <protection locked="0"/>
    </xf>
    <xf numFmtId="0" fontId="7" fillId="16" borderId="14" xfId="1" applyFont="1" applyFill="1" applyBorder="1" applyAlignment="1" applyProtection="1">
      <alignment vertical="center"/>
      <protection locked="0"/>
    </xf>
    <xf numFmtId="0" fontId="3" fillId="16" borderId="19" xfId="1" applyFont="1" applyFill="1" applyBorder="1" applyAlignment="1" applyProtection="1">
      <alignment horizontal="center" vertical="center" wrapText="1"/>
      <protection locked="0"/>
    </xf>
    <xf numFmtId="0" fontId="3" fillId="16" borderId="14" xfId="1" applyFont="1" applyFill="1" applyBorder="1" applyAlignment="1" applyProtection="1">
      <alignment horizontal="center"/>
      <protection locked="0"/>
    </xf>
    <xf numFmtId="2" fontId="3" fillId="16" borderId="14" xfId="1" applyNumberFormat="1" applyFont="1" applyFill="1" applyBorder="1" applyAlignment="1" applyProtection="1">
      <alignment horizontal="center"/>
      <protection locked="0"/>
    </xf>
    <xf numFmtId="0" fontId="3" fillId="16" borderId="14" xfId="1" applyFont="1" applyFill="1" applyBorder="1" applyAlignment="1" applyProtection="1">
      <alignment horizontal="center"/>
      <protection hidden="1"/>
    </xf>
    <xf numFmtId="0" fontId="3" fillId="3" borderId="20" xfId="1" applyFont="1" applyFill="1" applyBorder="1"/>
    <xf numFmtId="0" fontId="3" fillId="3" borderId="21" xfId="1" applyFont="1" applyFill="1" applyBorder="1"/>
    <xf numFmtId="0" fontId="7" fillId="2" borderId="22" xfId="1" applyFont="1" applyFill="1" applyBorder="1" applyAlignment="1">
      <alignment horizontal="center" vertical="center" wrapText="1"/>
    </xf>
    <xf numFmtId="0" fontId="7" fillId="2" borderId="22" xfId="1" applyFont="1" applyFill="1" applyBorder="1" applyAlignment="1">
      <alignment horizontal="center" vertical="center" textRotation="90"/>
    </xf>
    <xf numFmtId="164" fontId="7" fillId="2" borderId="22" xfId="1" applyNumberFormat="1" applyFont="1" applyFill="1" applyBorder="1" applyAlignment="1">
      <alignment horizontal="center" vertical="center" wrapText="1"/>
    </xf>
    <xf numFmtId="0" fontId="7" fillId="2" borderId="22" xfId="1" applyFont="1" applyFill="1" applyBorder="1" applyAlignment="1">
      <alignment horizontal="center" vertical="center" textRotation="90" wrapText="1"/>
    </xf>
    <xf numFmtId="0" fontId="7" fillId="2" borderId="22" xfId="1" applyFont="1" applyFill="1" applyBorder="1" applyAlignment="1">
      <alignment horizontal="center" vertical="center"/>
    </xf>
    <xf numFmtId="0" fontId="7" fillId="4" borderId="22" xfId="1" applyFont="1" applyFill="1" applyBorder="1" applyAlignment="1">
      <alignment horizontal="center" vertical="center" textRotation="90" wrapText="1"/>
    </xf>
    <xf numFmtId="0" fontId="6" fillId="2" borderId="22" xfId="1" applyFont="1" applyFill="1" applyBorder="1" applyAlignment="1">
      <alignment horizontal="center" vertical="center" textRotation="90" wrapText="1"/>
    </xf>
    <xf numFmtId="0" fontId="3" fillId="2" borderId="22" xfId="1" applyFont="1" applyFill="1" applyBorder="1" applyAlignment="1">
      <alignment horizontal="center" vertical="center" wrapText="1"/>
    </xf>
    <xf numFmtId="164" fontId="3" fillId="2" borderId="22" xfId="1" applyNumberFormat="1" applyFont="1" applyFill="1" applyBorder="1" applyAlignment="1">
      <alignment horizontal="center" vertical="center" wrapText="1"/>
    </xf>
    <xf numFmtId="0" fontId="3" fillId="2" borderId="22" xfId="1" applyFont="1" applyFill="1" applyBorder="1" applyAlignment="1">
      <alignment horizontal="center" vertical="center"/>
    </xf>
    <xf numFmtId="49" fontId="7" fillId="4" borderId="22" xfId="1" applyNumberFormat="1" applyFont="1" applyFill="1" applyBorder="1" applyAlignment="1">
      <alignment horizontal="center" vertical="center" wrapText="1"/>
    </xf>
    <xf numFmtId="0" fontId="7" fillId="4" borderId="22" xfId="1" applyFont="1" applyFill="1" applyBorder="1" applyAlignment="1">
      <alignment horizontal="center" vertical="center" wrapText="1"/>
    </xf>
    <xf numFmtId="0" fontId="6" fillId="2" borderId="22" xfId="1" applyFont="1" applyFill="1" applyBorder="1" applyAlignment="1">
      <alignment horizontal="center" vertical="center" wrapText="1"/>
    </xf>
    <xf numFmtId="0" fontId="7" fillId="6" borderId="23" xfId="1" applyFont="1" applyFill="1" applyBorder="1" applyAlignment="1" applyProtection="1">
      <alignment vertical="center"/>
      <protection locked="0"/>
    </xf>
    <xf numFmtId="0" fontId="3" fillId="6" borderId="24" xfId="1" applyFont="1" applyFill="1" applyBorder="1" applyAlignment="1" applyProtection="1">
      <alignment horizontal="center" vertical="center"/>
      <protection locked="0"/>
    </xf>
    <xf numFmtId="0" fontId="3" fillId="6" borderId="23" xfId="1" applyFont="1" applyFill="1" applyBorder="1" applyAlignment="1" applyProtection="1">
      <alignment horizontal="center" vertical="center"/>
      <protection locked="0"/>
    </xf>
    <xf numFmtId="0" fontId="3" fillId="6" borderId="23" xfId="1" applyFont="1" applyFill="1" applyBorder="1" applyAlignment="1" applyProtection="1">
      <alignment horizontal="center"/>
      <protection locked="0"/>
    </xf>
    <xf numFmtId="2" fontId="3" fillId="6" borderId="23" xfId="1" applyNumberFormat="1" applyFont="1" applyFill="1" applyBorder="1" applyAlignment="1" applyProtection="1">
      <alignment horizontal="center"/>
      <protection locked="0"/>
    </xf>
    <xf numFmtId="0" fontId="3" fillId="6" borderId="23" xfId="1" applyFont="1" applyFill="1" applyBorder="1" applyAlignment="1" applyProtection="1">
      <alignment horizontal="center"/>
      <protection hidden="1"/>
    </xf>
    <xf numFmtId="0" fontId="7" fillId="0" borderId="23" xfId="1" applyFont="1" applyBorder="1" applyAlignment="1" applyProtection="1">
      <alignment vertical="center"/>
      <protection locked="0"/>
    </xf>
    <xf numFmtId="0" fontId="7" fillId="0" borderId="23" xfId="1" applyFont="1" applyBorder="1" applyAlignment="1" applyProtection="1">
      <alignment horizontal="center" vertical="center"/>
      <protection locked="0"/>
    </xf>
    <xf numFmtId="0" fontId="3" fillId="0" borderId="23" xfId="1" applyFont="1" applyBorder="1" applyAlignment="1" applyProtection="1">
      <alignment horizontal="center" vertical="center"/>
      <protection locked="0"/>
    </xf>
    <xf numFmtId="0" fontId="3" fillId="0" borderId="23" xfId="1" applyFont="1" applyBorder="1" applyAlignment="1" applyProtection="1">
      <alignment horizontal="center"/>
      <protection locked="0"/>
    </xf>
    <xf numFmtId="2" fontId="3" fillId="0" borderId="23" xfId="1" applyNumberFormat="1" applyFont="1" applyBorder="1" applyAlignment="1" applyProtection="1">
      <alignment horizontal="center"/>
      <protection locked="0"/>
    </xf>
    <xf numFmtId="0" fontId="3" fillId="0" borderId="23" xfId="1" applyFont="1" applyBorder="1" applyAlignment="1" applyProtection="1">
      <alignment horizontal="center"/>
      <protection hidden="1"/>
    </xf>
    <xf numFmtId="0" fontId="13" fillId="6" borderId="23" xfId="1" applyFont="1" applyFill="1" applyBorder="1" applyAlignment="1" applyProtection="1">
      <alignment vertical="center"/>
      <protection locked="0"/>
    </xf>
    <xf numFmtId="0" fontId="13" fillId="6" borderId="23" xfId="1" applyFont="1" applyFill="1" applyBorder="1" applyAlignment="1" applyProtection="1">
      <alignment horizontal="center" vertical="center"/>
      <protection locked="0"/>
    </xf>
    <xf numFmtId="0" fontId="14" fillId="6" borderId="23" xfId="1" applyFont="1" applyFill="1" applyBorder="1" applyAlignment="1" applyProtection="1">
      <alignment horizontal="center"/>
      <protection locked="0"/>
    </xf>
    <xf numFmtId="2" fontId="14" fillId="6" borderId="23" xfId="1" applyNumberFormat="1" applyFont="1" applyFill="1" applyBorder="1" applyAlignment="1" applyProtection="1">
      <alignment horizontal="center"/>
      <protection locked="0"/>
    </xf>
    <xf numFmtId="0" fontId="14" fillId="6" borderId="23" xfId="1" applyFont="1" applyFill="1" applyBorder="1" applyAlignment="1" applyProtection="1">
      <alignment horizontal="center"/>
      <protection hidden="1"/>
    </xf>
    <xf numFmtId="0" fontId="14" fillId="6" borderId="23" xfId="1" applyFont="1" applyFill="1" applyBorder="1" applyAlignment="1" applyProtection="1">
      <alignment horizontal="center" vertical="center"/>
      <protection locked="0"/>
    </xf>
    <xf numFmtId="0" fontId="7" fillId="6" borderId="23" xfId="1" applyFont="1" applyFill="1" applyBorder="1" applyAlignment="1" applyProtection="1">
      <alignment horizontal="center" vertical="center"/>
      <protection locked="0"/>
    </xf>
    <xf numFmtId="0" fontId="7" fillId="7" borderId="23" xfId="1" applyFont="1" applyFill="1" applyBorder="1" applyAlignment="1" applyProtection="1">
      <alignment vertical="center"/>
      <protection locked="0"/>
    </xf>
    <xf numFmtId="0" fontId="7" fillId="7" borderId="23" xfId="1" applyFont="1" applyFill="1" applyBorder="1" applyAlignment="1" applyProtection="1">
      <alignment horizontal="center" vertical="center"/>
      <protection locked="0"/>
    </xf>
    <xf numFmtId="0" fontId="3" fillId="7" borderId="23" xfId="1" applyFont="1" applyFill="1" applyBorder="1" applyAlignment="1" applyProtection="1">
      <alignment horizontal="center" vertical="center"/>
      <protection locked="0"/>
    </xf>
    <xf numFmtId="0" fontId="3" fillId="7" borderId="23" xfId="1" applyFont="1" applyFill="1" applyBorder="1" applyAlignment="1" applyProtection="1">
      <alignment horizontal="center"/>
      <protection locked="0"/>
    </xf>
    <xf numFmtId="2" fontId="3" fillId="7" borderId="23" xfId="1" applyNumberFormat="1" applyFont="1" applyFill="1" applyBorder="1" applyAlignment="1" applyProtection="1">
      <alignment horizontal="center"/>
      <protection locked="0"/>
    </xf>
    <xf numFmtId="0" fontId="3" fillId="7" borderId="23" xfId="1" applyFont="1" applyFill="1" applyBorder="1" applyAlignment="1" applyProtection="1">
      <alignment horizontal="center"/>
      <protection hidden="1"/>
    </xf>
    <xf numFmtId="0" fontId="3" fillId="11" borderId="22" xfId="3" applyFont="1" applyFill="1" applyBorder="1" applyAlignment="1">
      <alignment horizontal="center" vertical="center" wrapText="1"/>
    </xf>
    <xf numFmtId="0" fontId="12" fillId="12" borderId="22" xfId="3" applyFont="1" applyFill="1" applyBorder="1" applyAlignment="1" applyProtection="1">
      <alignment horizontal="center" vertical="center"/>
      <protection locked="0"/>
    </xf>
    <xf numFmtId="0" fontId="12" fillId="12" borderId="22" xfId="3" applyFont="1" applyFill="1" applyBorder="1" applyAlignment="1" applyProtection="1">
      <alignment horizontal="left" vertical="center" wrapText="1"/>
      <protection locked="0"/>
    </xf>
    <xf numFmtId="0" fontId="12" fillId="12" borderId="22" xfId="3" applyFont="1" applyFill="1" applyBorder="1" applyAlignment="1" applyProtection="1">
      <alignment vertical="center"/>
      <protection locked="0"/>
    </xf>
    <xf numFmtId="0" fontId="12" fillId="10" borderId="22" xfId="3" applyFont="1" applyFill="1" applyBorder="1" applyAlignment="1" applyProtection="1">
      <alignment horizontal="center" vertical="center"/>
      <protection locked="0"/>
    </xf>
    <xf numFmtId="0" fontId="12" fillId="10" borderId="22" xfId="3" applyFont="1" applyFill="1" applyBorder="1" applyAlignment="1" applyProtection="1">
      <alignment horizontal="left" vertical="center" wrapText="1"/>
      <protection locked="0"/>
    </xf>
    <xf numFmtId="0" fontId="10" fillId="10" borderId="22" xfId="3" applyFont="1" applyFill="1" applyBorder="1" applyAlignment="1">
      <alignment vertical="center"/>
    </xf>
    <xf numFmtId="0" fontId="12" fillId="10" borderId="22" xfId="3" applyFont="1" applyFill="1" applyBorder="1" applyAlignment="1" applyProtection="1">
      <alignment vertical="center"/>
      <protection locked="0"/>
    </xf>
    <xf numFmtId="0" fontId="12" fillId="0" borderId="22" xfId="3" applyFont="1" applyBorder="1" applyAlignment="1" applyProtection="1">
      <alignment vertical="center"/>
      <protection locked="0"/>
    </xf>
    <xf numFmtId="0" fontId="10" fillId="0" borderId="22" xfId="3" applyFont="1" applyBorder="1" applyAlignment="1">
      <alignment vertical="center"/>
    </xf>
    <xf numFmtId="0" fontId="12" fillId="0" borderId="22" xfId="3" applyFont="1" applyBorder="1" applyAlignment="1" applyProtection="1">
      <alignment horizontal="center" vertical="center"/>
      <protection locked="0"/>
    </xf>
    <xf numFmtId="0" fontId="3" fillId="0" borderId="23" xfId="1" applyFont="1" applyBorder="1" applyProtection="1">
      <protection hidden="1"/>
    </xf>
    <xf numFmtId="0" fontId="8" fillId="0" borderId="23" xfId="1" applyFont="1" applyBorder="1" applyAlignment="1" applyProtection="1">
      <alignment horizontal="center" vertical="center"/>
      <protection locked="0"/>
    </xf>
    <xf numFmtId="0" fontId="8" fillId="0" borderId="23" xfId="1" applyFont="1" applyBorder="1" applyAlignment="1" applyProtection="1">
      <alignment vertical="center"/>
      <protection locked="0"/>
    </xf>
    <xf numFmtId="0" fontId="7" fillId="0" borderId="23" xfId="1" applyFont="1" applyBorder="1" applyAlignment="1">
      <alignment horizontal="center" vertical="center"/>
    </xf>
    <xf numFmtId="0" fontId="7" fillId="2" borderId="22" xfId="1" applyFont="1" applyFill="1" applyBorder="1" applyAlignment="1">
      <alignment vertical="center" wrapText="1"/>
    </xf>
    <xf numFmtId="1" fontId="7" fillId="2" borderId="22" xfId="1" applyNumberFormat="1" applyFont="1" applyFill="1" applyBorder="1" applyAlignment="1">
      <alignment horizontal="center" vertical="center" wrapText="1"/>
    </xf>
    <xf numFmtId="0" fontId="7" fillId="8" borderId="22" xfId="1" applyFont="1" applyFill="1" applyBorder="1" applyAlignment="1">
      <alignment horizontal="center" vertical="center" textRotation="90" wrapText="1"/>
    </xf>
    <xf numFmtId="0" fontId="8" fillId="6" borderId="23" xfId="1" applyFont="1" applyFill="1" applyBorder="1" applyAlignment="1" applyProtection="1">
      <alignment vertical="center"/>
      <protection locked="0"/>
    </xf>
    <xf numFmtId="0" fontId="8" fillId="6" borderId="23" xfId="1" applyFont="1" applyFill="1" applyBorder="1" applyAlignment="1" applyProtection="1">
      <alignment horizontal="center" vertical="center"/>
      <protection locked="0"/>
    </xf>
    <xf numFmtId="0" fontId="16" fillId="12" borderId="22" xfId="3" applyFont="1" applyFill="1" applyBorder="1" applyAlignment="1" applyProtection="1">
      <alignment horizontal="center" vertical="center"/>
      <protection locked="0"/>
    </xf>
    <xf numFmtId="0" fontId="16" fillId="12" borderId="22" xfId="3" applyFont="1" applyFill="1" applyBorder="1" applyAlignment="1" applyProtection="1">
      <alignment horizontal="left" vertical="center" wrapText="1"/>
      <protection locked="0"/>
    </xf>
    <xf numFmtId="0" fontId="16" fillId="12" borderId="22" xfId="3" applyFont="1" applyFill="1" applyBorder="1" applyAlignment="1" applyProtection="1">
      <alignment vertical="center"/>
      <protection locked="0"/>
    </xf>
    <xf numFmtId="0" fontId="3" fillId="2" borderId="22" xfId="1" applyFont="1" applyFill="1" applyBorder="1" applyAlignment="1">
      <alignment vertical="center" wrapText="1"/>
    </xf>
    <xf numFmtId="0" fontId="4" fillId="2" borderId="22" xfId="1" applyFont="1" applyFill="1" applyBorder="1" applyAlignment="1">
      <alignment horizontal="center" vertical="center" textRotation="90"/>
    </xf>
    <xf numFmtId="0" fontId="3" fillId="2" borderId="22" xfId="1" applyFont="1" applyFill="1" applyBorder="1" applyAlignment="1">
      <alignment horizontal="center" vertical="center" textRotation="90"/>
    </xf>
    <xf numFmtId="0" fontId="4" fillId="2" borderId="22" xfId="1" applyFont="1" applyFill="1" applyBorder="1" applyAlignment="1">
      <alignment horizontal="center" vertical="center" wrapText="1"/>
    </xf>
    <xf numFmtId="0" fontId="4" fillId="6" borderId="23" xfId="1" applyFont="1" applyFill="1" applyBorder="1" applyAlignment="1" applyProtection="1">
      <alignment horizontal="center"/>
      <protection hidden="1"/>
    </xf>
    <xf numFmtId="0" fontId="4" fillId="0" borderId="23" xfId="1" applyFont="1" applyBorder="1" applyAlignment="1" applyProtection="1">
      <alignment horizontal="center"/>
      <protection hidden="1"/>
    </xf>
    <xf numFmtId="0" fontId="15" fillId="6" borderId="23" xfId="1" applyFont="1" applyFill="1" applyBorder="1" applyAlignment="1" applyProtection="1">
      <alignment horizontal="center"/>
      <protection hidden="1"/>
    </xf>
    <xf numFmtId="0" fontId="14" fillId="0" borderId="23" xfId="1" applyFont="1" applyBorder="1" applyProtection="1">
      <protection hidden="1"/>
    </xf>
    <xf numFmtId="0" fontId="14" fillId="0" borderId="23" xfId="1" applyFont="1" applyBorder="1" applyAlignment="1" applyProtection="1">
      <alignment horizontal="center"/>
      <protection hidden="1"/>
    </xf>
    <xf numFmtId="0" fontId="3" fillId="5" borderId="23" xfId="1" applyFont="1" applyFill="1" applyBorder="1" applyAlignment="1" applyProtection="1">
      <alignment horizontal="center"/>
      <protection locked="0"/>
    </xf>
    <xf numFmtId="2" fontId="3" fillId="5" borderId="23" xfId="1" applyNumberFormat="1" applyFont="1" applyFill="1" applyBorder="1" applyAlignment="1" applyProtection="1">
      <alignment horizontal="center"/>
      <protection locked="0"/>
    </xf>
    <xf numFmtId="0" fontId="4" fillId="5" borderId="23" xfId="1" applyFont="1" applyFill="1" applyBorder="1" applyAlignment="1" applyProtection="1">
      <alignment horizontal="center"/>
      <protection hidden="1"/>
    </xf>
    <xf numFmtId="0" fontId="8" fillId="5" borderId="23" xfId="1" applyFont="1" applyFill="1" applyBorder="1" applyAlignment="1" applyProtection="1">
      <alignment vertical="center"/>
      <protection locked="0"/>
    </xf>
    <xf numFmtId="0" fontId="7" fillId="7" borderId="23" xfId="1" applyFont="1" applyFill="1" applyBorder="1" applyAlignment="1">
      <alignment horizontal="center" vertical="center"/>
    </xf>
    <xf numFmtId="0" fontId="4" fillId="7" borderId="23" xfId="1" applyFont="1" applyFill="1" applyBorder="1" applyAlignment="1" applyProtection="1">
      <alignment horizontal="center"/>
      <protection hidden="1"/>
    </xf>
    <xf numFmtId="49" fontId="3" fillId="0" borderId="25" xfId="1" applyNumberFormat="1" applyFont="1" applyBorder="1" applyAlignment="1">
      <alignment horizontal="left"/>
    </xf>
    <xf numFmtId="0" fontId="18" fillId="2" borderId="11" xfId="1" applyFont="1" applyFill="1" applyBorder="1" applyAlignment="1">
      <alignment horizontal="center" vertical="center" wrapText="1"/>
    </xf>
    <xf numFmtId="0" fontId="1" fillId="0" borderId="0" xfId="3" applyAlignment="1">
      <alignment horizontal="center" vertical="center" wrapText="1"/>
    </xf>
    <xf numFmtId="0" fontId="11" fillId="0" borderId="0" xfId="3" applyFont="1" applyAlignment="1">
      <alignment horizontal="center"/>
    </xf>
    <xf numFmtId="0" fontId="1" fillId="0" borderId="0" xfId="3" applyAlignment="1">
      <alignment horizontal="center"/>
    </xf>
  </cellXfs>
  <cellStyles count="4">
    <cellStyle name="Excel Built-in Normal" xfId="1"/>
    <cellStyle name="Normální" xfId="0" builtinId="0"/>
    <cellStyle name="Normální 2" xfId="2"/>
    <cellStyle name="Normální 3" xfId="3"/>
  </cellStyles>
  <dxfs count="6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B7B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B7B7"/>
        </patternFill>
      </fill>
    </dxf>
    <dxf>
      <font>
        <color auto="1"/>
      </font>
      <fill>
        <patternFill>
          <bgColor rgb="FFFFB7B7"/>
        </patternFill>
      </fill>
    </dxf>
    <dxf>
      <font>
        <color auto="1"/>
      </font>
      <fill>
        <patternFill>
          <bgColor rgb="FFFFB7B7"/>
        </patternFill>
      </fill>
    </dxf>
    <dxf>
      <font>
        <color auto="1"/>
      </font>
      <fill>
        <patternFill>
          <bgColor rgb="FFFFB7B7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77933C"/>
      <rgbColor rgb="00800080"/>
      <rgbColor rgb="00008080"/>
      <rgbColor rgb="00C2D59A"/>
      <rgbColor rgb="00808080"/>
      <rgbColor rgb="009999FF"/>
      <rgbColor rgb="00993366"/>
      <rgbColor rgb="00EBF1DE"/>
      <rgbColor rgb="00F2F2F2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3F878"/>
      <rgbColor rgb="00FFFF99"/>
      <rgbColor rgb="0099CCFF"/>
      <rgbColor rgb="00FF99CC"/>
      <rgbColor rgb="00CC99FF"/>
      <rgbColor rgb="00FFCC99"/>
      <rgbColor rgb="003366FF"/>
      <rgbColor rgb="0033CC66"/>
      <rgbColor rgb="0092D050"/>
      <rgbColor rgb="00FFC000"/>
      <rgbColor rgb="00FF9900"/>
      <rgbColor rgb="00FF6600"/>
      <rgbColor rgb="00666699"/>
      <rgbColor rgb="00969696"/>
      <rgbColor rgb="00003366"/>
      <rgbColor rgb="0000B050"/>
      <rgbColor rgb="00003300"/>
      <rgbColor rgb="00333300"/>
      <rgbColor rgb="00993300"/>
      <rgbColor rgb="00993366"/>
      <rgbColor rgb="00333399"/>
      <rgbColor rgb="00333333"/>
    </indexedColors>
    <mruColors>
      <color rgb="FFFFCDCD"/>
      <color rgb="FFFFDF57"/>
      <color rgb="FFFFB7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2322592</xdr:colOff>
      <xdr:row>0</xdr:row>
      <xdr:rowOff>348948</xdr:rowOff>
    </xdr:from>
    <xdr:to>
      <xdr:col>3</xdr:col>
      <xdr:colOff>1257300</xdr:colOff>
      <xdr:row>0</xdr:row>
      <xdr:rowOff>1150678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9417" y="348948"/>
          <a:ext cx="1363583" cy="801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  <pageSetUpPr fitToPage="1"/>
  </sheetPr>
  <dimension ref="A1:AB150"/>
  <sheetViews>
    <sheetView showGridLines="0" tabSelected="1" zoomScale="150" zoomScaleNormal="150" zoomScalePageLayoutView="133" workbookViewId="0">
      <pane xSplit="1" ySplit="9" topLeftCell="B10" activePane="bottomRight" state="frozen"/>
      <selection pane="topRight" activeCell="B8" sqref="B8"/>
      <selection pane="bottomLeft" activeCell="A10" sqref="A10"/>
      <selection pane="bottomRight" activeCell="L25" sqref="L25"/>
    </sheetView>
  </sheetViews>
  <sheetFormatPr defaultColWidth="10.109375" defaultRowHeight="14.4" x14ac:dyDescent="0.3"/>
  <cols>
    <col min="1" max="1" width="5" style="1" customWidth="1"/>
    <col min="2" max="2" width="5.109375" style="1" customWidth="1"/>
    <col min="3" max="3" width="5.33203125" style="1" customWidth="1"/>
    <col min="4" max="4" width="5" style="1" customWidth="1"/>
    <col min="5" max="6" width="3.44140625" style="2" customWidth="1"/>
    <col min="7" max="7" width="6.44140625" style="61" customWidth="1"/>
    <col min="8" max="8" width="7.33203125" style="20" customWidth="1"/>
    <col min="9" max="9" width="22.6640625" style="1" customWidth="1"/>
    <col min="10" max="10" width="3.44140625" style="40" customWidth="1"/>
    <col min="11" max="11" width="25.44140625" style="1" customWidth="1"/>
    <col min="12" max="12" width="3.109375" style="1" customWidth="1"/>
    <col min="13" max="20" width="3.109375" style="2" customWidth="1"/>
    <col min="21" max="21" width="3" style="2" customWidth="1"/>
    <col min="22" max="22" width="3.6640625" style="2" customWidth="1"/>
    <col min="23" max="23" width="5.6640625" style="2" customWidth="1"/>
    <col min="24" max="25" width="4.6640625" style="2" customWidth="1"/>
    <col min="26" max="26" width="6.33203125" style="2" customWidth="1"/>
    <col min="27" max="27" width="7" style="2" customWidth="1"/>
    <col min="28" max="28" width="19.33203125" style="20" bestFit="1" customWidth="1"/>
    <col min="29" max="16384" width="10.109375" style="1"/>
  </cols>
  <sheetData>
    <row r="1" spans="1:27" ht="27" customHeight="1" x14ac:dyDescent="0.25">
      <c r="A1" s="99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100"/>
    </row>
    <row r="2" spans="1:27" ht="12" customHeight="1" x14ac:dyDescent="0.25">
      <c r="A2" s="64"/>
      <c r="B2" s="145" t="s">
        <v>1</v>
      </c>
      <c r="C2" s="145"/>
      <c r="D2" s="145"/>
      <c r="E2" s="145"/>
      <c r="F2" s="145"/>
      <c r="G2" s="145"/>
      <c r="H2" s="223" t="s">
        <v>386</v>
      </c>
      <c r="I2" s="223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1"/>
      <c r="W2" s="1"/>
      <c r="X2" s="1"/>
      <c r="Y2" s="1"/>
      <c r="Z2" s="1"/>
      <c r="AA2" s="224"/>
    </row>
    <row r="3" spans="1:27" ht="12" customHeight="1" x14ac:dyDescent="0.25">
      <c r="A3" s="64"/>
      <c r="B3" s="145" t="s">
        <v>2</v>
      </c>
      <c r="C3" s="145"/>
      <c r="D3" s="145"/>
      <c r="E3" s="145"/>
      <c r="F3" s="145"/>
      <c r="G3" s="145"/>
      <c r="H3" s="223" t="s">
        <v>3</v>
      </c>
      <c r="I3" s="223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1"/>
      <c r="W3" s="1"/>
      <c r="X3" s="1"/>
      <c r="Y3" s="1"/>
      <c r="Z3" s="1"/>
      <c r="AA3" s="224"/>
    </row>
    <row r="4" spans="1:27" ht="12" customHeight="1" x14ac:dyDescent="0.25">
      <c r="A4" s="64"/>
      <c r="B4" s="145" t="s">
        <v>4</v>
      </c>
      <c r="C4" s="145"/>
      <c r="D4" s="145"/>
      <c r="E4" s="145"/>
      <c r="F4" s="145"/>
      <c r="G4" s="145"/>
      <c r="H4" s="223" t="s">
        <v>5</v>
      </c>
      <c r="I4" s="223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1"/>
      <c r="W4" s="1"/>
      <c r="X4" s="1"/>
      <c r="Y4" s="1"/>
      <c r="Z4" s="1"/>
      <c r="AA4" s="224"/>
    </row>
    <row r="5" spans="1:27" ht="12" customHeight="1" x14ac:dyDescent="0.25">
      <c r="A5" s="64"/>
      <c r="B5" s="145" t="s">
        <v>6</v>
      </c>
      <c r="C5" s="145"/>
      <c r="D5" s="145"/>
      <c r="E5" s="145"/>
      <c r="F5" s="145"/>
      <c r="G5" s="145"/>
      <c r="H5" s="223" t="s">
        <v>7</v>
      </c>
      <c r="I5" s="223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1"/>
      <c r="W5" s="1"/>
      <c r="X5" s="1"/>
      <c r="Y5" s="1"/>
      <c r="Z5" s="1"/>
      <c r="AA5" s="224"/>
    </row>
    <row r="6" spans="1:27" ht="12" customHeight="1" x14ac:dyDescent="0.25">
      <c r="A6" s="64"/>
      <c r="B6" s="145" t="s">
        <v>8</v>
      </c>
      <c r="C6" s="145"/>
      <c r="D6" s="145"/>
      <c r="E6" s="145"/>
      <c r="F6" s="145"/>
      <c r="G6" s="145"/>
      <c r="H6" s="223" t="s">
        <v>9</v>
      </c>
      <c r="I6" s="223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1"/>
      <c r="W6" s="1"/>
      <c r="X6" s="1"/>
      <c r="Y6" s="1"/>
      <c r="Z6" s="1"/>
      <c r="AA6" s="224"/>
    </row>
    <row r="7" spans="1:27" ht="14.25" customHeight="1" x14ac:dyDescent="0.25">
      <c r="A7" s="65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7"/>
    </row>
    <row r="8" spans="1:27" ht="48" customHeight="1" x14ac:dyDescent="0.25">
      <c r="A8" s="101" t="s">
        <v>10</v>
      </c>
      <c r="B8" s="101" t="s">
        <v>11</v>
      </c>
      <c r="C8" s="101" t="s">
        <v>12</v>
      </c>
      <c r="D8" s="102" t="s">
        <v>13</v>
      </c>
      <c r="E8" s="103" t="s">
        <v>14</v>
      </c>
      <c r="F8" s="103" t="s">
        <v>15</v>
      </c>
      <c r="G8" s="104" t="s">
        <v>16</v>
      </c>
      <c r="H8" s="105" t="s">
        <v>17</v>
      </c>
      <c r="I8" s="101" t="s">
        <v>18</v>
      </c>
      <c r="J8" s="106" t="s">
        <v>19</v>
      </c>
      <c r="K8" s="107" t="s">
        <v>20</v>
      </c>
      <c r="L8" s="103" t="s">
        <v>21</v>
      </c>
      <c r="M8" s="103" t="s">
        <v>21</v>
      </c>
      <c r="N8" s="103" t="s">
        <v>21</v>
      </c>
      <c r="O8" s="103" t="s">
        <v>21</v>
      </c>
      <c r="P8" s="103" t="s">
        <v>21</v>
      </c>
      <c r="Q8" s="103" t="s">
        <v>21</v>
      </c>
      <c r="R8" s="103" t="s">
        <v>21</v>
      </c>
      <c r="S8" s="103" t="s">
        <v>21</v>
      </c>
      <c r="T8" s="103" t="s">
        <v>21</v>
      </c>
      <c r="U8" s="108" t="s">
        <v>22</v>
      </c>
      <c r="V8" s="109" t="s">
        <v>23</v>
      </c>
      <c r="W8" s="110" t="s">
        <v>24</v>
      </c>
      <c r="X8" s="106" t="s">
        <v>25</v>
      </c>
      <c r="Y8" s="106" t="s">
        <v>25</v>
      </c>
      <c r="Z8" s="106" t="s">
        <v>25</v>
      </c>
      <c r="AA8" s="110" t="s">
        <v>26</v>
      </c>
    </row>
    <row r="9" spans="1:27" ht="21.75" customHeight="1" x14ac:dyDescent="0.25">
      <c r="A9" s="111"/>
      <c r="B9" s="111"/>
      <c r="C9" s="111"/>
      <c r="D9" s="112"/>
      <c r="E9" s="113"/>
      <c r="F9" s="114"/>
      <c r="G9" s="111"/>
      <c r="H9" s="115"/>
      <c r="I9" s="111"/>
      <c r="J9" s="111"/>
      <c r="K9" s="116"/>
      <c r="L9" s="117" t="s">
        <v>27</v>
      </c>
      <c r="M9" s="118">
        <v>10</v>
      </c>
      <c r="N9" s="117" t="s">
        <v>28</v>
      </c>
      <c r="O9" s="118">
        <v>9</v>
      </c>
      <c r="P9" s="118">
        <v>8</v>
      </c>
      <c r="Q9" s="118">
        <v>7</v>
      </c>
      <c r="R9" s="118">
        <v>6</v>
      </c>
      <c r="S9" s="118">
        <v>5</v>
      </c>
      <c r="T9" s="118">
        <v>0</v>
      </c>
      <c r="U9" s="108"/>
      <c r="V9" s="109"/>
      <c r="W9" s="119"/>
      <c r="X9" s="118" t="s">
        <v>29</v>
      </c>
      <c r="Y9" s="118" t="s">
        <v>31</v>
      </c>
      <c r="Z9" s="120" t="s">
        <v>32</v>
      </c>
      <c r="AA9" s="120"/>
    </row>
    <row r="10" spans="1:27" ht="12" customHeight="1" x14ac:dyDescent="0.25">
      <c r="A10" s="24" t="s">
        <v>33</v>
      </c>
      <c r="B10" s="30">
        <v>71</v>
      </c>
      <c r="C10" s="77">
        <v>77</v>
      </c>
      <c r="D10" s="78"/>
      <c r="E10" s="12" t="s">
        <v>78</v>
      </c>
      <c r="F10" s="22" t="s">
        <v>78</v>
      </c>
      <c r="G10" s="14">
        <v>63.91019</v>
      </c>
      <c r="H10" s="17"/>
      <c r="I10" s="25" t="s">
        <v>34</v>
      </c>
      <c r="J10" s="24" t="s">
        <v>35</v>
      </c>
      <c r="K10" s="25" t="s">
        <v>36</v>
      </c>
      <c r="L10" s="71"/>
      <c r="M10" s="11"/>
      <c r="N10" s="11"/>
      <c r="O10" s="11"/>
      <c r="P10" s="11">
        <v>4</v>
      </c>
      <c r="Q10" s="11">
        <v>1</v>
      </c>
      <c r="R10" s="11"/>
      <c r="S10" s="11"/>
      <c r="T10" s="11"/>
      <c r="U10" s="12"/>
      <c r="V10" s="12">
        <v>5</v>
      </c>
      <c r="W10" s="79">
        <v>39.000190000000003</v>
      </c>
      <c r="X10" s="26">
        <v>3</v>
      </c>
      <c r="Y10" s="27">
        <v>20.09</v>
      </c>
      <c r="Z10" s="121">
        <v>20.09</v>
      </c>
      <c r="AA10" s="81">
        <v>24.91</v>
      </c>
    </row>
    <row r="11" spans="1:27" ht="12" customHeight="1" x14ac:dyDescent="0.25">
      <c r="A11" s="122" t="s">
        <v>37</v>
      </c>
      <c r="B11" s="30">
        <v>85</v>
      </c>
      <c r="C11" s="77">
        <v>80</v>
      </c>
      <c r="D11" s="123"/>
      <c r="E11" s="12" t="s">
        <v>78</v>
      </c>
      <c r="F11" s="22" t="s">
        <v>78</v>
      </c>
      <c r="G11" s="14">
        <v>35.600059999999999</v>
      </c>
      <c r="H11" s="17"/>
      <c r="I11" s="124" t="s">
        <v>38</v>
      </c>
      <c r="J11" s="24" t="s">
        <v>35</v>
      </c>
      <c r="K11" s="25" t="s">
        <v>36</v>
      </c>
      <c r="L11" s="125"/>
      <c r="M11" s="69"/>
      <c r="N11" s="69"/>
      <c r="O11" s="69"/>
      <c r="P11" s="69"/>
      <c r="Q11" s="69">
        <v>2</v>
      </c>
      <c r="R11" s="69"/>
      <c r="S11" s="69"/>
      <c r="T11" s="69"/>
      <c r="U11" s="12"/>
      <c r="V11" s="12">
        <v>2</v>
      </c>
      <c r="W11" s="79">
        <v>14.00006</v>
      </c>
      <c r="X11" s="126">
        <v>3</v>
      </c>
      <c r="Y11" s="127">
        <v>23.4</v>
      </c>
      <c r="Z11" s="121">
        <v>23.4</v>
      </c>
      <c r="AA11" s="81">
        <v>21.6</v>
      </c>
    </row>
    <row r="12" spans="1:27" ht="12" customHeight="1" x14ac:dyDescent="0.25">
      <c r="A12" s="24" t="s">
        <v>39</v>
      </c>
      <c r="B12" s="30">
        <v>91</v>
      </c>
      <c r="C12" s="77">
        <v>68</v>
      </c>
      <c r="D12" s="128">
        <v>31</v>
      </c>
      <c r="E12" s="12" t="s">
        <v>78</v>
      </c>
      <c r="F12" s="22" t="s">
        <v>78</v>
      </c>
      <c r="G12" s="14">
        <v>0</v>
      </c>
      <c r="H12" s="17">
        <v>99.510249999999999</v>
      </c>
      <c r="I12" s="124" t="s">
        <v>40</v>
      </c>
      <c r="J12" s="24" t="s">
        <v>35</v>
      </c>
      <c r="K12" s="25" t="s">
        <v>36</v>
      </c>
      <c r="L12" s="125"/>
      <c r="M12" s="69"/>
      <c r="N12" s="69"/>
      <c r="O12" s="69"/>
      <c r="P12" s="69"/>
      <c r="Q12" s="69"/>
      <c r="R12" s="69"/>
      <c r="S12" s="69">
        <v>1</v>
      </c>
      <c r="T12" s="69"/>
      <c r="U12" s="12"/>
      <c r="V12" s="12">
        <v>1</v>
      </c>
      <c r="W12" s="79">
        <v>5.0000099999999996</v>
      </c>
      <c r="X12" s="126">
        <v>4</v>
      </c>
      <c r="Y12" s="127">
        <v>26.27</v>
      </c>
      <c r="Z12" s="121">
        <v>26.27</v>
      </c>
      <c r="AA12" s="81">
        <v>33.730000000000004</v>
      </c>
    </row>
    <row r="13" spans="1:27" ht="12" x14ac:dyDescent="0.25">
      <c r="A13" s="73" t="s">
        <v>41</v>
      </c>
      <c r="B13" s="30">
        <v>41</v>
      </c>
      <c r="C13" s="77">
        <v>45</v>
      </c>
      <c r="D13" s="31"/>
      <c r="E13" s="7" t="s">
        <v>78</v>
      </c>
      <c r="F13" s="63" t="s">
        <v>78</v>
      </c>
      <c r="G13" s="15">
        <v>124.30105999999999</v>
      </c>
      <c r="H13" s="18"/>
      <c r="I13" s="72" t="s">
        <v>42</v>
      </c>
      <c r="J13" s="73" t="s">
        <v>43</v>
      </c>
      <c r="K13" s="72" t="s">
        <v>44</v>
      </c>
      <c r="L13" s="129">
        <v>1</v>
      </c>
      <c r="M13" s="70"/>
      <c r="N13" s="70"/>
      <c r="O13" s="70">
        <v>1</v>
      </c>
      <c r="P13" s="70">
        <v>2</v>
      </c>
      <c r="Q13" s="70">
        <v>3</v>
      </c>
      <c r="R13" s="70">
        <v>1</v>
      </c>
      <c r="S13" s="70">
        <v>2</v>
      </c>
      <c r="T13" s="70"/>
      <c r="U13" s="7"/>
      <c r="V13" s="41">
        <v>10</v>
      </c>
      <c r="W13" s="79">
        <v>72.001059999999995</v>
      </c>
      <c r="X13" s="74">
        <v>5</v>
      </c>
      <c r="Y13" s="75">
        <v>22.7</v>
      </c>
      <c r="Z13" s="76">
        <v>22.7</v>
      </c>
      <c r="AA13" s="81">
        <v>52.3</v>
      </c>
    </row>
    <row r="14" spans="1:27" ht="12" x14ac:dyDescent="0.25">
      <c r="A14" s="73" t="s">
        <v>45</v>
      </c>
      <c r="B14" s="30">
        <v>25</v>
      </c>
      <c r="C14" s="77">
        <v>16</v>
      </c>
      <c r="D14" s="130"/>
      <c r="E14" s="7" t="s">
        <v>78</v>
      </c>
      <c r="F14" s="63" t="s">
        <v>270</v>
      </c>
      <c r="G14" s="15">
        <v>149.94182000000001</v>
      </c>
      <c r="H14" s="18"/>
      <c r="I14" s="72" t="s">
        <v>46</v>
      </c>
      <c r="J14" s="73" t="s">
        <v>43</v>
      </c>
      <c r="K14" s="72" t="s">
        <v>44</v>
      </c>
      <c r="L14" s="129">
        <v>1</v>
      </c>
      <c r="M14" s="70">
        <v>1</v>
      </c>
      <c r="N14" s="70">
        <v>2</v>
      </c>
      <c r="O14" s="70"/>
      <c r="P14" s="70">
        <v>2</v>
      </c>
      <c r="Q14" s="70">
        <v>4</v>
      </c>
      <c r="R14" s="70"/>
      <c r="S14" s="70"/>
      <c r="T14" s="70"/>
      <c r="U14" s="7"/>
      <c r="V14" s="41">
        <v>10</v>
      </c>
      <c r="W14" s="79">
        <v>82.001819999999995</v>
      </c>
      <c r="X14" s="74">
        <v>6</v>
      </c>
      <c r="Y14" s="75">
        <v>22.06</v>
      </c>
      <c r="Z14" s="76">
        <v>22.06</v>
      </c>
      <c r="AA14" s="81">
        <v>67.94</v>
      </c>
    </row>
    <row r="15" spans="1:27" ht="12" x14ac:dyDescent="0.25">
      <c r="A15" s="73" t="s">
        <v>47</v>
      </c>
      <c r="B15" s="30">
        <v>10</v>
      </c>
      <c r="C15" s="77">
        <v>47</v>
      </c>
      <c r="D15" s="76">
        <v>4</v>
      </c>
      <c r="E15" s="7" t="s">
        <v>78</v>
      </c>
      <c r="F15" s="63" t="s">
        <v>78</v>
      </c>
      <c r="G15" s="15">
        <v>140.2132</v>
      </c>
      <c r="H15" s="18">
        <v>414.45608000000004</v>
      </c>
      <c r="I15" s="72" t="s">
        <v>48</v>
      </c>
      <c r="J15" s="73" t="s">
        <v>43</v>
      </c>
      <c r="K15" s="72" t="s">
        <v>44</v>
      </c>
      <c r="L15" s="129">
        <v>1</v>
      </c>
      <c r="M15" s="70">
        <v>3</v>
      </c>
      <c r="N15" s="70">
        <v>4</v>
      </c>
      <c r="O15" s="70"/>
      <c r="P15" s="70">
        <v>1</v>
      </c>
      <c r="Q15" s="70"/>
      <c r="R15" s="70">
        <v>1</v>
      </c>
      <c r="S15" s="70"/>
      <c r="T15" s="70"/>
      <c r="U15" s="7"/>
      <c r="V15" s="41">
        <v>10</v>
      </c>
      <c r="W15" s="79">
        <v>90.003200000000007</v>
      </c>
      <c r="X15" s="74">
        <v>5</v>
      </c>
      <c r="Y15" s="75">
        <v>24.79</v>
      </c>
      <c r="Z15" s="76">
        <v>24.79</v>
      </c>
      <c r="AA15" s="81">
        <v>50.21</v>
      </c>
    </row>
    <row r="16" spans="1:27" ht="12" x14ac:dyDescent="0.25">
      <c r="A16" s="24" t="s">
        <v>49</v>
      </c>
      <c r="B16" s="30">
        <v>75</v>
      </c>
      <c r="C16" s="77">
        <v>61</v>
      </c>
      <c r="D16" s="78"/>
      <c r="E16" s="12" t="s">
        <v>78</v>
      </c>
      <c r="F16" s="22" t="s">
        <v>78</v>
      </c>
      <c r="G16" s="14">
        <v>76.220150000000004</v>
      </c>
      <c r="H16" s="17"/>
      <c r="I16" s="25" t="s">
        <v>50</v>
      </c>
      <c r="J16" s="24" t="s">
        <v>35</v>
      </c>
      <c r="K16" s="25" t="s">
        <v>51</v>
      </c>
      <c r="L16" s="71"/>
      <c r="M16" s="11"/>
      <c r="N16" s="11"/>
      <c r="O16" s="11">
        <v>1</v>
      </c>
      <c r="P16" s="11"/>
      <c r="Q16" s="11">
        <v>3</v>
      </c>
      <c r="R16" s="11"/>
      <c r="S16" s="11">
        <v>1</v>
      </c>
      <c r="T16" s="11"/>
      <c r="U16" s="12"/>
      <c r="V16" s="12">
        <v>5</v>
      </c>
      <c r="W16" s="79">
        <v>35.000150000000005</v>
      </c>
      <c r="X16" s="26">
        <v>5</v>
      </c>
      <c r="Y16" s="27">
        <v>33.78</v>
      </c>
      <c r="Z16" s="121">
        <v>33.78</v>
      </c>
      <c r="AA16" s="81">
        <v>41.22</v>
      </c>
    </row>
    <row r="17" spans="1:27" ht="12" x14ac:dyDescent="0.25">
      <c r="A17" s="122" t="s">
        <v>52</v>
      </c>
      <c r="B17" s="30">
        <v>61</v>
      </c>
      <c r="C17" s="77">
        <v>89</v>
      </c>
      <c r="D17" s="123"/>
      <c r="E17" s="12" t="s">
        <v>78</v>
      </c>
      <c r="F17" s="22" t="s">
        <v>78</v>
      </c>
      <c r="G17" s="14">
        <v>54.001010000000001</v>
      </c>
      <c r="H17" s="17"/>
      <c r="I17" s="124" t="s">
        <v>53</v>
      </c>
      <c r="J17" s="24" t="s">
        <v>35</v>
      </c>
      <c r="K17" s="25" t="s">
        <v>51</v>
      </c>
      <c r="L17" s="125">
        <v>1</v>
      </c>
      <c r="M17" s="69"/>
      <c r="N17" s="69">
        <v>1</v>
      </c>
      <c r="O17" s="69"/>
      <c r="P17" s="69">
        <v>2</v>
      </c>
      <c r="Q17" s="69">
        <v>1</v>
      </c>
      <c r="R17" s="69">
        <v>2</v>
      </c>
      <c r="S17" s="69"/>
      <c r="T17" s="69">
        <v>1</v>
      </c>
      <c r="U17" s="12"/>
      <c r="V17" s="12">
        <v>8</v>
      </c>
      <c r="W17" s="79">
        <v>54.001010000000001</v>
      </c>
      <c r="X17" s="126">
        <v>2</v>
      </c>
      <c r="Y17" s="127">
        <v>37.94</v>
      </c>
      <c r="Z17" s="121">
        <v>37.94</v>
      </c>
      <c r="AA17" s="81">
        <v>0</v>
      </c>
    </row>
    <row r="18" spans="1:27" ht="12" x14ac:dyDescent="0.25">
      <c r="A18" s="24" t="s">
        <v>54</v>
      </c>
      <c r="B18" s="30">
        <v>53</v>
      </c>
      <c r="C18" s="77">
        <v>89</v>
      </c>
      <c r="D18" s="128">
        <v>27</v>
      </c>
      <c r="E18" s="12" t="s">
        <v>78</v>
      </c>
      <c r="F18" s="22" t="s">
        <v>78</v>
      </c>
      <c r="G18" s="14">
        <v>60.001019999999997</v>
      </c>
      <c r="H18" s="17">
        <v>190.22217999999998</v>
      </c>
      <c r="I18" s="124" t="s">
        <v>55</v>
      </c>
      <c r="J18" s="24" t="s">
        <v>35</v>
      </c>
      <c r="K18" s="25" t="s">
        <v>51</v>
      </c>
      <c r="L18" s="125">
        <v>1</v>
      </c>
      <c r="M18" s="69"/>
      <c r="N18" s="69"/>
      <c r="O18" s="69"/>
      <c r="P18" s="69">
        <v>3</v>
      </c>
      <c r="Q18" s="69">
        <v>2</v>
      </c>
      <c r="R18" s="69">
        <v>2</v>
      </c>
      <c r="S18" s="69"/>
      <c r="T18" s="69"/>
      <c r="U18" s="12"/>
      <c r="V18" s="12">
        <v>8</v>
      </c>
      <c r="W18" s="79">
        <v>60.001019999999997</v>
      </c>
      <c r="X18" s="126">
        <v>2</v>
      </c>
      <c r="Y18" s="127">
        <v>43.73</v>
      </c>
      <c r="Z18" s="121">
        <v>43.73</v>
      </c>
      <c r="AA18" s="81">
        <v>0</v>
      </c>
    </row>
    <row r="19" spans="1:27" ht="12" x14ac:dyDescent="0.25">
      <c r="A19" s="131" t="s">
        <v>56</v>
      </c>
      <c r="B19" s="82">
        <v>92</v>
      </c>
      <c r="C19" s="82">
        <v>89</v>
      </c>
      <c r="D19" s="83"/>
      <c r="E19" s="84" t="s">
        <v>78</v>
      </c>
      <c r="F19" s="63" t="s">
        <v>78</v>
      </c>
      <c r="G19" s="85">
        <v>0</v>
      </c>
      <c r="H19" s="86"/>
      <c r="I19" s="132"/>
      <c r="J19" s="131"/>
      <c r="K19" s="132"/>
      <c r="L19" s="133"/>
      <c r="M19" s="87"/>
      <c r="N19" s="87"/>
      <c r="O19" s="87"/>
      <c r="P19" s="87"/>
      <c r="Q19" s="87"/>
      <c r="R19" s="87"/>
      <c r="S19" s="87"/>
      <c r="T19" s="87"/>
      <c r="U19" s="84"/>
      <c r="V19" s="84">
        <v>0</v>
      </c>
      <c r="W19" s="88">
        <v>0</v>
      </c>
      <c r="X19" s="134"/>
      <c r="Y19" s="135"/>
      <c r="Z19" s="136">
        <v>0</v>
      </c>
      <c r="AA19" s="89">
        <v>0</v>
      </c>
    </row>
    <row r="20" spans="1:27" ht="12" x14ac:dyDescent="0.25">
      <c r="A20" s="131" t="s">
        <v>57</v>
      </c>
      <c r="B20" s="82">
        <v>92</v>
      </c>
      <c r="C20" s="82">
        <v>89</v>
      </c>
      <c r="D20" s="137"/>
      <c r="E20" s="84" t="s">
        <v>78</v>
      </c>
      <c r="F20" s="63" t="s">
        <v>78</v>
      </c>
      <c r="G20" s="85">
        <v>0</v>
      </c>
      <c r="H20" s="86"/>
      <c r="I20" s="132"/>
      <c r="J20" s="131"/>
      <c r="K20" s="132"/>
      <c r="L20" s="133"/>
      <c r="M20" s="87"/>
      <c r="N20" s="87"/>
      <c r="O20" s="87"/>
      <c r="P20" s="87"/>
      <c r="Q20" s="87"/>
      <c r="R20" s="87"/>
      <c r="S20" s="87"/>
      <c r="T20" s="87"/>
      <c r="U20" s="84"/>
      <c r="V20" s="84">
        <v>0</v>
      </c>
      <c r="W20" s="88">
        <v>0</v>
      </c>
      <c r="X20" s="134"/>
      <c r="Y20" s="135"/>
      <c r="Z20" s="136">
        <v>0</v>
      </c>
      <c r="AA20" s="89">
        <v>0</v>
      </c>
    </row>
    <row r="21" spans="1:27" ht="12" x14ac:dyDescent="0.25">
      <c r="A21" s="131" t="s">
        <v>58</v>
      </c>
      <c r="B21" s="82">
        <v>92</v>
      </c>
      <c r="C21" s="82">
        <v>89</v>
      </c>
      <c r="D21" s="136">
        <v>32</v>
      </c>
      <c r="E21" s="84" t="s">
        <v>78</v>
      </c>
      <c r="F21" s="63" t="s">
        <v>78</v>
      </c>
      <c r="G21" s="85">
        <v>0</v>
      </c>
      <c r="H21" s="86">
        <v>0</v>
      </c>
      <c r="I21" s="132"/>
      <c r="J21" s="131"/>
      <c r="K21" s="132"/>
      <c r="L21" s="133"/>
      <c r="M21" s="87"/>
      <c r="N21" s="87"/>
      <c r="O21" s="87"/>
      <c r="P21" s="87"/>
      <c r="Q21" s="87"/>
      <c r="R21" s="87"/>
      <c r="S21" s="87"/>
      <c r="T21" s="87"/>
      <c r="U21" s="84"/>
      <c r="V21" s="84">
        <v>0</v>
      </c>
      <c r="W21" s="88">
        <v>0</v>
      </c>
      <c r="X21" s="134"/>
      <c r="Y21" s="135"/>
      <c r="Z21" s="136">
        <v>0</v>
      </c>
      <c r="AA21" s="89">
        <v>0</v>
      </c>
    </row>
    <row r="22" spans="1:27" ht="12" x14ac:dyDescent="0.25">
      <c r="A22" s="24" t="s">
        <v>59</v>
      </c>
      <c r="B22" s="30">
        <v>62</v>
      </c>
      <c r="C22" s="77">
        <v>69</v>
      </c>
      <c r="D22" s="78"/>
      <c r="E22" s="12" t="s">
        <v>78</v>
      </c>
      <c r="F22" s="22" t="s">
        <v>78</v>
      </c>
      <c r="G22" s="14">
        <v>83.750230000000002</v>
      </c>
      <c r="H22" s="17"/>
      <c r="I22" s="25" t="s">
        <v>60</v>
      </c>
      <c r="J22" s="24" t="s">
        <v>61</v>
      </c>
      <c r="K22" s="25" t="s">
        <v>62</v>
      </c>
      <c r="L22" s="71"/>
      <c r="M22" s="11"/>
      <c r="N22" s="11"/>
      <c r="O22" s="11">
        <v>1</v>
      </c>
      <c r="P22" s="11">
        <v>3</v>
      </c>
      <c r="Q22" s="11">
        <v>1</v>
      </c>
      <c r="R22" s="11">
        <v>1</v>
      </c>
      <c r="S22" s="11">
        <v>1</v>
      </c>
      <c r="T22" s="11">
        <v>2</v>
      </c>
      <c r="U22" s="12"/>
      <c r="V22" s="12">
        <v>9</v>
      </c>
      <c r="W22" s="79">
        <v>51.000230000000002</v>
      </c>
      <c r="X22" s="26">
        <v>4</v>
      </c>
      <c r="Y22" s="26">
        <v>27.25</v>
      </c>
      <c r="Z22" s="121">
        <v>27.25</v>
      </c>
      <c r="AA22" s="81">
        <v>32.75</v>
      </c>
    </row>
    <row r="23" spans="1:27" ht="12" x14ac:dyDescent="0.25">
      <c r="A23" s="122" t="s">
        <v>63</v>
      </c>
      <c r="B23" s="30">
        <v>39</v>
      </c>
      <c r="C23" s="77">
        <v>75</v>
      </c>
      <c r="D23" s="123"/>
      <c r="E23" s="12" t="s">
        <v>78</v>
      </c>
      <c r="F23" s="22" t="s">
        <v>78</v>
      </c>
      <c r="G23" s="14">
        <v>99.791149999999988</v>
      </c>
      <c r="H23" s="17"/>
      <c r="I23" s="124" t="s">
        <v>64</v>
      </c>
      <c r="J23" s="24" t="s">
        <v>61</v>
      </c>
      <c r="K23" s="25" t="s">
        <v>62</v>
      </c>
      <c r="L23" s="125">
        <v>1</v>
      </c>
      <c r="M23" s="69"/>
      <c r="N23" s="69">
        <v>4</v>
      </c>
      <c r="O23" s="69"/>
      <c r="P23" s="69">
        <v>1</v>
      </c>
      <c r="Q23" s="69">
        <v>1</v>
      </c>
      <c r="R23" s="69">
        <v>2</v>
      </c>
      <c r="S23" s="69"/>
      <c r="T23" s="69"/>
      <c r="U23" s="12"/>
      <c r="V23" s="12">
        <v>9</v>
      </c>
      <c r="W23" s="79">
        <v>73.001149999999996</v>
      </c>
      <c r="X23" s="126">
        <v>4</v>
      </c>
      <c r="Y23" s="126">
        <v>33.21</v>
      </c>
      <c r="Z23" s="121">
        <v>33.21</v>
      </c>
      <c r="AA23" s="81">
        <v>26.79</v>
      </c>
    </row>
    <row r="24" spans="1:27" ht="12" x14ac:dyDescent="0.25">
      <c r="A24" s="24" t="s">
        <v>65</v>
      </c>
      <c r="B24" s="30">
        <v>28</v>
      </c>
      <c r="C24" s="77">
        <v>56</v>
      </c>
      <c r="D24" s="128">
        <v>18</v>
      </c>
      <c r="E24" s="12" t="s">
        <v>78</v>
      </c>
      <c r="F24" s="22" t="s">
        <v>78</v>
      </c>
      <c r="G24" s="14">
        <v>125.63045000000002</v>
      </c>
      <c r="H24" s="17">
        <v>309.17183</v>
      </c>
      <c r="I24" s="124" t="s">
        <v>385</v>
      </c>
      <c r="J24" s="24" t="s">
        <v>61</v>
      </c>
      <c r="K24" s="25" t="s">
        <v>62</v>
      </c>
      <c r="L24" s="125"/>
      <c r="M24" s="69"/>
      <c r="N24" s="69">
        <v>4</v>
      </c>
      <c r="O24" s="69">
        <v>1</v>
      </c>
      <c r="P24" s="69">
        <v>2</v>
      </c>
      <c r="Q24" s="69">
        <v>2</v>
      </c>
      <c r="R24" s="69">
        <v>1</v>
      </c>
      <c r="S24" s="69"/>
      <c r="T24" s="69"/>
      <c r="U24" s="12"/>
      <c r="V24" s="12">
        <v>10</v>
      </c>
      <c r="W24" s="79">
        <v>81.000450000000015</v>
      </c>
      <c r="X24" s="126">
        <v>4</v>
      </c>
      <c r="Y24" s="126">
        <v>15.37</v>
      </c>
      <c r="Z24" s="121">
        <v>15.37</v>
      </c>
      <c r="AA24" s="81">
        <v>44.63</v>
      </c>
    </row>
    <row r="25" spans="1:27" ht="12" x14ac:dyDescent="0.25">
      <c r="A25" s="73" t="s">
        <v>66</v>
      </c>
      <c r="B25" s="30">
        <v>6</v>
      </c>
      <c r="C25" s="77">
        <v>43</v>
      </c>
      <c r="D25" s="31"/>
      <c r="E25" s="7" t="s">
        <v>78</v>
      </c>
      <c r="F25" s="63" t="s">
        <v>78</v>
      </c>
      <c r="G25" s="15">
        <v>144.03341</v>
      </c>
      <c r="H25" s="18"/>
      <c r="I25" s="72" t="s">
        <v>67</v>
      </c>
      <c r="J25" s="73" t="s">
        <v>43</v>
      </c>
      <c r="K25" s="72" t="s">
        <v>68</v>
      </c>
      <c r="L25" s="129">
        <v>3</v>
      </c>
      <c r="M25" s="70">
        <v>1</v>
      </c>
      <c r="N25" s="70">
        <v>4</v>
      </c>
      <c r="O25" s="70"/>
      <c r="P25" s="70">
        <v>1</v>
      </c>
      <c r="Q25" s="70">
        <v>1</v>
      </c>
      <c r="R25" s="70"/>
      <c r="S25" s="70"/>
      <c r="T25" s="70"/>
      <c r="U25" s="7"/>
      <c r="V25" s="41">
        <v>10</v>
      </c>
      <c r="W25" s="79">
        <v>91.003410000000002</v>
      </c>
      <c r="X25" s="74">
        <v>5</v>
      </c>
      <c r="Y25" s="74">
        <v>21.97</v>
      </c>
      <c r="Z25" s="76">
        <v>21.97</v>
      </c>
      <c r="AA25" s="81">
        <v>53.03</v>
      </c>
    </row>
    <row r="26" spans="1:27" ht="12" x14ac:dyDescent="0.25">
      <c r="A26" s="73" t="s">
        <v>69</v>
      </c>
      <c r="B26" s="30">
        <v>16</v>
      </c>
      <c r="C26" s="77">
        <v>14</v>
      </c>
      <c r="D26" s="130"/>
      <c r="E26" s="7" t="s">
        <v>78</v>
      </c>
      <c r="F26" s="63" t="s">
        <v>270</v>
      </c>
      <c r="G26" s="15">
        <v>155.53185999999999</v>
      </c>
      <c r="H26" s="18"/>
      <c r="I26" s="72" t="s">
        <v>70</v>
      </c>
      <c r="J26" s="73" t="s">
        <v>43</v>
      </c>
      <c r="K26" s="72" t="s">
        <v>68</v>
      </c>
      <c r="L26" s="129">
        <v>1</v>
      </c>
      <c r="M26" s="70">
        <v>1</v>
      </c>
      <c r="N26" s="70">
        <v>2</v>
      </c>
      <c r="O26" s="70">
        <v>2</v>
      </c>
      <c r="P26" s="70">
        <v>2</v>
      </c>
      <c r="Q26" s="70">
        <v>2</v>
      </c>
      <c r="R26" s="70"/>
      <c r="S26" s="70"/>
      <c r="T26" s="70"/>
      <c r="U26" s="7"/>
      <c r="V26" s="41">
        <v>10</v>
      </c>
      <c r="W26" s="79">
        <v>86.001860000000008</v>
      </c>
      <c r="X26" s="74">
        <v>6</v>
      </c>
      <c r="Y26" s="74">
        <v>20.47</v>
      </c>
      <c r="Z26" s="76">
        <v>20.47</v>
      </c>
      <c r="AA26" s="81">
        <v>69.53</v>
      </c>
    </row>
    <row r="27" spans="1:27" ht="12" customHeight="1" x14ac:dyDescent="0.25">
      <c r="A27" s="73" t="s">
        <v>71</v>
      </c>
      <c r="B27" s="30">
        <v>4</v>
      </c>
      <c r="C27" s="77">
        <v>20</v>
      </c>
      <c r="D27" s="76">
        <v>1</v>
      </c>
      <c r="E27" s="7" t="s">
        <v>78</v>
      </c>
      <c r="F27" s="63" t="s">
        <v>270</v>
      </c>
      <c r="G27" s="15">
        <v>157.87259</v>
      </c>
      <c r="H27" s="18">
        <v>457.43786</v>
      </c>
      <c r="I27" s="72" t="s">
        <v>72</v>
      </c>
      <c r="J27" s="73" t="s">
        <v>43</v>
      </c>
      <c r="K27" s="72" t="s">
        <v>68</v>
      </c>
      <c r="L27" s="129">
        <v>1</v>
      </c>
      <c r="M27" s="70">
        <v>2</v>
      </c>
      <c r="N27" s="70">
        <v>5</v>
      </c>
      <c r="O27" s="70">
        <v>1</v>
      </c>
      <c r="P27" s="70">
        <v>1</v>
      </c>
      <c r="Q27" s="70"/>
      <c r="R27" s="70"/>
      <c r="S27" s="70"/>
      <c r="T27" s="70"/>
      <c r="U27" s="7"/>
      <c r="V27" s="41">
        <v>10</v>
      </c>
      <c r="W27" s="79">
        <v>92.002589999999998</v>
      </c>
      <c r="X27" s="74">
        <v>6</v>
      </c>
      <c r="Y27" s="74">
        <v>24.13</v>
      </c>
      <c r="Z27" s="76">
        <v>24.13</v>
      </c>
      <c r="AA27" s="81">
        <v>65.87</v>
      </c>
    </row>
    <row r="28" spans="1:27" ht="12" customHeight="1" x14ac:dyDescent="0.25">
      <c r="A28" s="24" t="s">
        <v>73</v>
      </c>
      <c r="B28" s="30">
        <v>37</v>
      </c>
      <c r="C28" s="77">
        <v>32</v>
      </c>
      <c r="D28" s="78"/>
      <c r="E28" s="12" t="s">
        <v>78</v>
      </c>
      <c r="F28" s="22" t="s">
        <v>78</v>
      </c>
      <c r="G28" s="14">
        <v>135.18036999999998</v>
      </c>
      <c r="H28" s="17"/>
      <c r="I28" s="25" t="s">
        <v>74</v>
      </c>
      <c r="J28" s="24" t="s">
        <v>43</v>
      </c>
      <c r="K28" s="25" t="s">
        <v>68</v>
      </c>
      <c r="L28" s="71"/>
      <c r="M28" s="11"/>
      <c r="N28" s="11">
        <v>2</v>
      </c>
      <c r="O28" s="11">
        <v>1</v>
      </c>
      <c r="P28" s="11">
        <v>2</v>
      </c>
      <c r="Q28" s="11">
        <v>2</v>
      </c>
      <c r="R28" s="11">
        <v>3</v>
      </c>
      <c r="S28" s="11"/>
      <c r="T28" s="11"/>
      <c r="U28" s="12"/>
      <c r="V28" s="12">
        <v>10</v>
      </c>
      <c r="W28" s="79">
        <v>75.00036999999999</v>
      </c>
      <c r="X28" s="26">
        <v>5</v>
      </c>
      <c r="Y28" s="26">
        <v>14.82</v>
      </c>
      <c r="Z28" s="121">
        <v>14.82</v>
      </c>
      <c r="AA28" s="81">
        <v>60.18</v>
      </c>
    </row>
    <row r="29" spans="1:27" ht="12" customHeight="1" x14ac:dyDescent="0.25">
      <c r="A29" s="122" t="s">
        <v>75</v>
      </c>
      <c r="B29" s="30">
        <v>22</v>
      </c>
      <c r="C29" s="77">
        <v>19</v>
      </c>
      <c r="D29" s="123"/>
      <c r="E29" s="12" t="s">
        <v>78</v>
      </c>
      <c r="F29" s="22" t="s">
        <v>270</v>
      </c>
      <c r="G29" s="14">
        <v>149.46193</v>
      </c>
      <c r="H29" s="17"/>
      <c r="I29" s="124" t="s">
        <v>76</v>
      </c>
      <c r="J29" s="24" t="s">
        <v>43</v>
      </c>
      <c r="K29" s="25" t="s">
        <v>68</v>
      </c>
      <c r="L29" s="125">
        <v>2</v>
      </c>
      <c r="M29" s="69"/>
      <c r="N29" s="69">
        <v>2</v>
      </c>
      <c r="O29" s="69"/>
      <c r="P29" s="69">
        <v>5</v>
      </c>
      <c r="Q29" s="69"/>
      <c r="R29" s="69"/>
      <c r="S29" s="69">
        <v>1</v>
      </c>
      <c r="T29" s="69"/>
      <c r="U29" s="12"/>
      <c r="V29" s="12">
        <v>10</v>
      </c>
      <c r="W29" s="79">
        <v>83.001930000000002</v>
      </c>
      <c r="X29" s="126">
        <v>6</v>
      </c>
      <c r="Y29" s="126">
        <v>23.54</v>
      </c>
      <c r="Z29" s="121">
        <v>23.54</v>
      </c>
      <c r="AA29" s="81">
        <v>66.460000000000008</v>
      </c>
    </row>
    <row r="30" spans="1:27" ht="12" customHeight="1" x14ac:dyDescent="0.25">
      <c r="A30" s="24" t="s">
        <v>77</v>
      </c>
      <c r="B30" s="30">
        <v>44</v>
      </c>
      <c r="C30" s="77">
        <v>38</v>
      </c>
      <c r="D30" s="128">
        <v>22</v>
      </c>
      <c r="E30" s="12" t="s">
        <v>78</v>
      </c>
      <c r="F30" s="22" t="s">
        <v>78</v>
      </c>
      <c r="G30" s="14">
        <v>0</v>
      </c>
      <c r="H30" s="17">
        <v>284.64229999999998</v>
      </c>
      <c r="I30" s="124" t="s">
        <v>79</v>
      </c>
      <c r="J30" s="24" t="s">
        <v>43</v>
      </c>
      <c r="K30" s="25" t="s">
        <v>68</v>
      </c>
      <c r="L30" s="125">
        <v>1</v>
      </c>
      <c r="M30" s="69">
        <v>1</v>
      </c>
      <c r="N30" s="69">
        <v>2</v>
      </c>
      <c r="O30" s="69"/>
      <c r="P30" s="69">
        <v>2</v>
      </c>
      <c r="Q30" s="69">
        <v>2</v>
      </c>
      <c r="R30" s="69"/>
      <c r="S30" s="69"/>
      <c r="T30" s="69">
        <v>1</v>
      </c>
      <c r="U30" s="12"/>
      <c r="V30" s="12">
        <v>9</v>
      </c>
      <c r="W30" s="79">
        <v>68.001760000000004</v>
      </c>
      <c r="X30" s="126">
        <v>5</v>
      </c>
      <c r="Y30" s="126">
        <v>21.04</v>
      </c>
      <c r="Z30" s="121">
        <v>21.04</v>
      </c>
      <c r="AA30" s="81">
        <v>53.96</v>
      </c>
    </row>
    <row r="31" spans="1:27" ht="12" customHeight="1" x14ac:dyDescent="0.25">
      <c r="A31" s="73" t="s">
        <v>80</v>
      </c>
      <c r="B31" s="30">
        <v>56</v>
      </c>
      <c r="C31" s="77">
        <v>26</v>
      </c>
      <c r="D31" s="31"/>
      <c r="E31" s="7" t="s">
        <v>78</v>
      </c>
      <c r="F31" s="63" t="s">
        <v>271</v>
      </c>
      <c r="G31" s="16">
        <v>122.6003</v>
      </c>
      <c r="H31" s="18"/>
      <c r="I31" s="138" t="s">
        <v>81</v>
      </c>
      <c r="J31" s="139" t="s">
        <v>43</v>
      </c>
      <c r="K31" s="138" t="s">
        <v>68</v>
      </c>
      <c r="L31" s="129"/>
      <c r="M31" s="70"/>
      <c r="N31" s="70">
        <v>2</v>
      </c>
      <c r="O31" s="70"/>
      <c r="P31" s="70">
        <v>2</v>
      </c>
      <c r="Q31" s="70">
        <v>3</v>
      </c>
      <c r="R31" s="70"/>
      <c r="S31" s="70">
        <v>1</v>
      </c>
      <c r="T31" s="70">
        <v>1</v>
      </c>
      <c r="U31" s="7"/>
      <c r="V31" s="7">
        <v>9</v>
      </c>
      <c r="W31" s="80">
        <v>60.000299999999996</v>
      </c>
      <c r="X31" s="74">
        <v>6</v>
      </c>
      <c r="Y31" s="75">
        <v>27.4</v>
      </c>
      <c r="Z31" s="76">
        <v>27.4</v>
      </c>
      <c r="AA31" s="81">
        <v>62.6</v>
      </c>
    </row>
    <row r="32" spans="1:27" ht="12" customHeight="1" x14ac:dyDescent="0.25">
      <c r="A32" s="73" t="s">
        <v>82</v>
      </c>
      <c r="B32" s="30">
        <v>8</v>
      </c>
      <c r="C32" s="77">
        <v>65</v>
      </c>
      <c r="D32" s="130"/>
      <c r="E32" s="7" t="s">
        <v>78</v>
      </c>
      <c r="F32" s="63" t="s">
        <v>78</v>
      </c>
      <c r="G32" s="16">
        <v>127.9332</v>
      </c>
      <c r="H32" s="18"/>
      <c r="I32" s="138" t="s">
        <v>83</v>
      </c>
      <c r="J32" s="139" t="s">
        <v>43</v>
      </c>
      <c r="K32" s="138" t="s">
        <v>68</v>
      </c>
      <c r="L32" s="129">
        <v>1</v>
      </c>
      <c r="M32" s="70">
        <v>3</v>
      </c>
      <c r="N32" s="70">
        <v>3</v>
      </c>
      <c r="O32" s="70"/>
      <c r="P32" s="70">
        <v>3</v>
      </c>
      <c r="Q32" s="70"/>
      <c r="R32" s="70"/>
      <c r="S32" s="70"/>
      <c r="T32" s="70"/>
      <c r="U32" s="7"/>
      <c r="V32" s="7">
        <v>10</v>
      </c>
      <c r="W32" s="80">
        <v>91.003199999999993</v>
      </c>
      <c r="X32" s="74">
        <v>5</v>
      </c>
      <c r="Y32" s="75">
        <v>38.07</v>
      </c>
      <c r="Z32" s="76">
        <v>38.07</v>
      </c>
      <c r="AA32" s="81">
        <v>36.93</v>
      </c>
    </row>
    <row r="33" spans="1:27" ht="12" customHeight="1" x14ac:dyDescent="0.25">
      <c r="A33" s="73" t="s">
        <v>84</v>
      </c>
      <c r="B33" s="30">
        <v>36</v>
      </c>
      <c r="C33" s="77">
        <v>35</v>
      </c>
      <c r="D33" s="76">
        <v>8</v>
      </c>
      <c r="E33" s="7" t="s">
        <v>78</v>
      </c>
      <c r="F33" s="63" t="s">
        <v>269</v>
      </c>
      <c r="G33" s="16">
        <v>131.93106</v>
      </c>
      <c r="H33" s="18">
        <v>382.46456000000001</v>
      </c>
      <c r="I33" s="138" t="s">
        <v>85</v>
      </c>
      <c r="J33" s="139" t="s">
        <v>43</v>
      </c>
      <c r="K33" s="138" t="s">
        <v>68</v>
      </c>
      <c r="L33" s="129"/>
      <c r="M33" s="70">
        <v>1</v>
      </c>
      <c r="N33" s="70">
        <v>3</v>
      </c>
      <c r="O33" s="70"/>
      <c r="P33" s="70">
        <v>3</v>
      </c>
      <c r="Q33" s="70">
        <v>2</v>
      </c>
      <c r="R33" s="70"/>
      <c r="S33" s="70"/>
      <c r="T33" s="70">
        <v>1</v>
      </c>
      <c r="U33" s="7"/>
      <c r="V33" s="7">
        <v>10</v>
      </c>
      <c r="W33" s="80">
        <v>75.00106000000001</v>
      </c>
      <c r="X33" s="74">
        <v>6</v>
      </c>
      <c r="Y33" s="75">
        <v>33.07</v>
      </c>
      <c r="Z33" s="76">
        <v>33.07</v>
      </c>
      <c r="AA33" s="81">
        <v>56.93</v>
      </c>
    </row>
    <row r="34" spans="1:27" ht="12" customHeight="1" x14ac:dyDescent="0.25">
      <c r="A34" s="24" t="s">
        <v>86</v>
      </c>
      <c r="B34" s="30">
        <v>40</v>
      </c>
      <c r="C34" s="77">
        <v>1</v>
      </c>
      <c r="D34" s="78"/>
      <c r="E34" s="12" t="s">
        <v>78</v>
      </c>
      <c r="F34" s="22" t="s">
        <v>270</v>
      </c>
      <c r="G34" s="14">
        <v>149.90108000000001</v>
      </c>
      <c r="H34" s="17"/>
      <c r="I34" s="25" t="s">
        <v>87</v>
      </c>
      <c r="J34" s="24" t="s">
        <v>61</v>
      </c>
      <c r="K34" s="25" t="s">
        <v>88</v>
      </c>
      <c r="L34" s="71">
        <v>1</v>
      </c>
      <c r="M34" s="11"/>
      <c r="N34" s="11">
        <v>1</v>
      </c>
      <c r="O34" s="11">
        <v>1</v>
      </c>
      <c r="P34" s="11">
        <v>1</v>
      </c>
      <c r="Q34" s="11">
        <v>2</v>
      </c>
      <c r="R34" s="11">
        <v>3</v>
      </c>
      <c r="S34" s="11">
        <v>1</v>
      </c>
      <c r="T34" s="11"/>
      <c r="U34" s="12"/>
      <c r="V34" s="12">
        <v>10</v>
      </c>
      <c r="W34" s="79">
        <v>73.001080000000002</v>
      </c>
      <c r="X34" s="26">
        <v>6</v>
      </c>
      <c r="Y34" s="27">
        <v>13.1</v>
      </c>
      <c r="Z34" s="121">
        <v>13.1</v>
      </c>
      <c r="AA34" s="81">
        <v>76.900000000000006</v>
      </c>
    </row>
    <row r="35" spans="1:27" ht="12" customHeight="1" x14ac:dyDescent="0.25">
      <c r="A35" s="122" t="s">
        <v>89</v>
      </c>
      <c r="B35" s="30">
        <v>9</v>
      </c>
      <c r="C35" s="77">
        <v>78</v>
      </c>
      <c r="D35" s="123"/>
      <c r="E35" s="12" t="s">
        <v>78</v>
      </c>
      <c r="F35" s="22" t="s">
        <v>78</v>
      </c>
      <c r="G35" s="14">
        <v>113.86413</v>
      </c>
      <c r="H35" s="17"/>
      <c r="I35" s="124" t="s">
        <v>90</v>
      </c>
      <c r="J35" s="24" t="s">
        <v>61</v>
      </c>
      <c r="K35" s="25" t="s">
        <v>88</v>
      </c>
      <c r="L35" s="125">
        <v>4</v>
      </c>
      <c r="M35" s="69">
        <v>1</v>
      </c>
      <c r="N35" s="69">
        <v>3</v>
      </c>
      <c r="O35" s="69"/>
      <c r="P35" s="69">
        <v>1</v>
      </c>
      <c r="Q35" s="69"/>
      <c r="R35" s="69"/>
      <c r="S35" s="69">
        <v>1</v>
      </c>
      <c r="T35" s="69"/>
      <c r="U35" s="12"/>
      <c r="V35" s="12">
        <v>10</v>
      </c>
      <c r="W35" s="79">
        <v>90.004130000000004</v>
      </c>
      <c r="X35" s="126">
        <v>3</v>
      </c>
      <c r="Y35" s="127">
        <v>21.14</v>
      </c>
      <c r="Z35" s="121">
        <v>21.14</v>
      </c>
      <c r="AA35" s="81">
        <v>23.86</v>
      </c>
    </row>
    <row r="36" spans="1:27" ht="12" customHeight="1" x14ac:dyDescent="0.25">
      <c r="A36" s="24" t="s">
        <v>91</v>
      </c>
      <c r="B36" s="30">
        <v>63</v>
      </c>
      <c r="C36" s="77">
        <v>48</v>
      </c>
      <c r="D36" s="128">
        <v>13</v>
      </c>
      <c r="E36" s="12" t="s">
        <v>78</v>
      </c>
      <c r="F36" s="22" t="s">
        <v>78</v>
      </c>
      <c r="G36" s="14">
        <v>94.400180000000006</v>
      </c>
      <c r="H36" s="17">
        <v>358.16539</v>
      </c>
      <c r="I36" s="124" t="s">
        <v>92</v>
      </c>
      <c r="J36" s="24" t="s">
        <v>61</v>
      </c>
      <c r="K36" s="25" t="s">
        <v>88</v>
      </c>
      <c r="L36" s="125"/>
      <c r="M36" s="69"/>
      <c r="N36" s="69">
        <v>1</v>
      </c>
      <c r="O36" s="69"/>
      <c r="P36" s="69"/>
      <c r="Q36" s="69">
        <v>2</v>
      </c>
      <c r="R36" s="69">
        <v>2</v>
      </c>
      <c r="S36" s="69">
        <v>2</v>
      </c>
      <c r="T36" s="69">
        <v>1</v>
      </c>
      <c r="U36" s="12"/>
      <c r="V36" s="12">
        <v>8</v>
      </c>
      <c r="W36" s="79">
        <v>45.00018</v>
      </c>
      <c r="X36" s="126">
        <v>4</v>
      </c>
      <c r="Y36" s="127">
        <v>10.6</v>
      </c>
      <c r="Z36" s="121">
        <v>10.6</v>
      </c>
      <c r="AA36" s="81">
        <v>49.4</v>
      </c>
    </row>
    <row r="37" spans="1:27" ht="12" customHeight="1" x14ac:dyDescent="0.25">
      <c r="A37" s="73" t="s">
        <v>93</v>
      </c>
      <c r="B37" s="30">
        <v>42</v>
      </c>
      <c r="C37" s="77">
        <v>54</v>
      </c>
      <c r="D37" s="31"/>
      <c r="E37" s="7" t="s">
        <v>78</v>
      </c>
      <c r="F37" s="63" t="s">
        <v>78</v>
      </c>
      <c r="G37" s="15">
        <v>115.89104999999999</v>
      </c>
      <c r="H37" s="18"/>
      <c r="I37" s="72" t="s">
        <v>94</v>
      </c>
      <c r="J37" s="73" t="s">
        <v>95</v>
      </c>
      <c r="K37" s="72" t="s">
        <v>96</v>
      </c>
      <c r="L37" s="129">
        <v>1</v>
      </c>
      <c r="M37" s="70"/>
      <c r="N37" s="70">
        <v>1</v>
      </c>
      <c r="O37" s="70"/>
      <c r="P37" s="70">
        <v>2</v>
      </c>
      <c r="Q37" s="70">
        <v>2</v>
      </c>
      <c r="R37" s="70">
        <v>1</v>
      </c>
      <c r="S37" s="70">
        <v>3</v>
      </c>
      <c r="T37" s="70"/>
      <c r="U37" s="7"/>
      <c r="V37" s="41">
        <v>10</v>
      </c>
      <c r="W37" s="79">
        <v>70.001049999999992</v>
      </c>
      <c r="X37" s="74">
        <v>4</v>
      </c>
      <c r="Y37" s="75">
        <v>14.11</v>
      </c>
      <c r="Z37" s="76">
        <v>14.11</v>
      </c>
      <c r="AA37" s="81">
        <v>45.89</v>
      </c>
    </row>
    <row r="38" spans="1:27" ht="12" customHeight="1" x14ac:dyDescent="0.25">
      <c r="A38" s="73" t="s">
        <v>97</v>
      </c>
      <c r="B38" s="30">
        <v>87</v>
      </c>
      <c r="C38" s="77">
        <v>66</v>
      </c>
      <c r="D38" s="130"/>
      <c r="E38" s="7" t="s">
        <v>78</v>
      </c>
      <c r="F38" s="63" t="s">
        <v>78</v>
      </c>
      <c r="G38" s="15">
        <v>48.360039999999998</v>
      </c>
      <c r="H38" s="18"/>
      <c r="I38" s="72" t="s">
        <v>98</v>
      </c>
      <c r="J38" s="73" t="s">
        <v>95</v>
      </c>
      <c r="K38" s="72" t="s">
        <v>96</v>
      </c>
      <c r="L38" s="129"/>
      <c r="M38" s="70"/>
      <c r="N38" s="70"/>
      <c r="O38" s="70"/>
      <c r="P38" s="70"/>
      <c r="Q38" s="70"/>
      <c r="R38" s="70">
        <v>2</v>
      </c>
      <c r="S38" s="70"/>
      <c r="T38" s="70"/>
      <c r="U38" s="7"/>
      <c r="V38" s="41">
        <v>2</v>
      </c>
      <c r="W38" s="79">
        <v>12.00004</v>
      </c>
      <c r="X38" s="74">
        <v>4</v>
      </c>
      <c r="Y38" s="75">
        <v>23.64</v>
      </c>
      <c r="Z38" s="76">
        <v>23.64</v>
      </c>
      <c r="AA38" s="81">
        <v>36.36</v>
      </c>
    </row>
    <row r="39" spans="1:27" ht="12" customHeight="1" x14ac:dyDescent="0.25">
      <c r="A39" s="73" t="s">
        <v>99</v>
      </c>
      <c r="B39" s="30">
        <v>73</v>
      </c>
      <c r="C39" s="77">
        <v>81</v>
      </c>
      <c r="D39" s="76">
        <v>26</v>
      </c>
      <c r="E39" s="7" t="s">
        <v>78</v>
      </c>
      <c r="F39" s="63" t="s">
        <v>78</v>
      </c>
      <c r="G39" s="15">
        <v>57.95017</v>
      </c>
      <c r="H39" s="18">
        <v>222.20125999999999</v>
      </c>
      <c r="I39" s="72" t="s">
        <v>100</v>
      </c>
      <c r="J39" s="73" t="s">
        <v>95</v>
      </c>
      <c r="K39" s="72" t="s">
        <v>96</v>
      </c>
      <c r="L39" s="129"/>
      <c r="M39" s="70"/>
      <c r="N39" s="70"/>
      <c r="O39" s="70"/>
      <c r="P39" s="70">
        <v>3</v>
      </c>
      <c r="Q39" s="70">
        <v>1</v>
      </c>
      <c r="R39" s="70">
        <v>1</v>
      </c>
      <c r="S39" s="70"/>
      <c r="T39" s="70"/>
      <c r="U39" s="7"/>
      <c r="V39" s="41">
        <v>5</v>
      </c>
      <c r="W39" s="79">
        <v>37.000170000000004</v>
      </c>
      <c r="X39" s="74">
        <v>3</v>
      </c>
      <c r="Y39" s="75">
        <v>24.05</v>
      </c>
      <c r="Z39" s="76">
        <v>24.05</v>
      </c>
      <c r="AA39" s="81">
        <v>20.95</v>
      </c>
    </row>
    <row r="40" spans="1:27" ht="12" customHeight="1" x14ac:dyDescent="0.25">
      <c r="A40" s="24" t="s">
        <v>101</v>
      </c>
      <c r="B40" s="30">
        <v>21</v>
      </c>
      <c r="C40" s="77">
        <v>30</v>
      </c>
      <c r="D40" s="78"/>
      <c r="E40" s="12" t="s">
        <v>78</v>
      </c>
      <c r="F40" s="22" t="s">
        <v>271</v>
      </c>
      <c r="G40" s="14">
        <v>145.13119</v>
      </c>
      <c r="H40" s="17"/>
      <c r="I40" s="25" t="s">
        <v>102</v>
      </c>
      <c r="J40" s="24" t="s">
        <v>95</v>
      </c>
      <c r="K40" s="25" t="s">
        <v>103</v>
      </c>
      <c r="L40" s="71">
        <v>1</v>
      </c>
      <c r="M40" s="11"/>
      <c r="N40" s="11">
        <v>1</v>
      </c>
      <c r="O40" s="11">
        <v>3</v>
      </c>
      <c r="P40" s="11">
        <v>3</v>
      </c>
      <c r="Q40" s="11">
        <v>2</v>
      </c>
      <c r="R40" s="11"/>
      <c r="S40" s="11"/>
      <c r="T40" s="11"/>
      <c r="U40" s="12"/>
      <c r="V40" s="12">
        <v>10</v>
      </c>
      <c r="W40" s="79">
        <v>84.001189999999994</v>
      </c>
      <c r="X40" s="26">
        <v>6</v>
      </c>
      <c r="Y40" s="27">
        <v>28.87</v>
      </c>
      <c r="Z40" s="121">
        <v>28.87</v>
      </c>
      <c r="AA40" s="81">
        <v>61.129999999999995</v>
      </c>
    </row>
    <row r="41" spans="1:27" ht="12" customHeight="1" x14ac:dyDescent="0.25">
      <c r="A41" s="122" t="s">
        <v>104</v>
      </c>
      <c r="B41" s="30">
        <v>17</v>
      </c>
      <c r="C41" s="77">
        <v>23</v>
      </c>
      <c r="D41" s="123"/>
      <c r="E41" s="12" t="s">
        <v>78</v>
      </c>
      <c r="F41" s="22" t="s">
        <v>271</v>
      </c>
      <c r="G41" s="14">
        <v>149.95176000000001</v>
      </c>
      <c r="H41" s="17"/>
      <c r="I41" s="124" t="s">
        <v>105</v>
      </c>
      <c r="J41" s="24" t="s">
        <v>95</v>
      </c>
      <c r="K41" s="25" t="s">
        <v>103</v>
      </c>
      <c r="L41" s="125">
        <v>1</v>
      </c>
      <c r="M41" s="69">
        <v>1</v>
      </c>
      <c r="N41" s="69">
        <v>2</v>
      </c>
      <c r="O41" s="69">
        <v>1</v>
      </c>
      <c r="P41" s="69">
        <v>4</v>
      </c>
      <c r="Q41" s="69">
        <v>1</v>
      </c>
      <c r="R41" s="69"/>
      <c r="S41" s="69"/>
      <c r="T41" s="69"/>
      <c r="U41" s="12">
        <v>1E-4</v>
      </c>
      <c r="V41" s="12">
        <v>10</v>
      </c>
      <c r="W41" s="79">
        <v>86.001760000000004</v>
      </c>
      <c r="X41" s="126">
        <v>6</v>
      </c>
      <c r="Y41" s="127">
        <v>26.05</v>
      </c>
      <c r="Z41" s="121">
        <v>26.05</v>
      </c>
      <c r="AA41" s="81">
        <v>63.95</v>
      </c>
    </row>
    <row r="42" spans="1:27" ht="12" customHeight="1" x14ac:dyDescent="0.25">
      <c r="A42" s="24" t="s">
        <v>106</v>
      </c>
      <c r="B42" s="30">
        <v>11</v>
      </c>
      <c r="C42" s="77">
        <v>51</v>
      </c>
      <c r="D42" s="128">
        <v>2</v>
      </c>
      <c r="E42" s="12" t="s">
        <v>78</v>
      </c>
      <c r="F42" s="22" t="s">
        <v>78</v>
      </c>
      <c r="G42" s="14">
        <v>137.40129999999999</v>
      </c>
      <c r="H42" s="17">
        <v>432.48424999999997</v>
      </c>
      <c r="I42" s="124" t="s">
        <v>107</v>
      </c>
      <c r="J42" s="24" t="s">
        <v>95</v>
      </c>
      <c r="K42" s="25" t="s">
        <v>103</v>
      </c>
      <c r="L42" s="125">
        <v>1</v>
      </c>
      <c r="M42" s="69"/>
      <c r="N42" s="69">
        <v>7</v>
      </c>
      <c r="O42" s="69"/>
      <c r="P42" s="69">
        <v>2</v>
      </c>
      <c r="Q42" s="69"/>
      <c r="R42" s="69"/>
      <c r="S42" s="69"/>
      <c r="T42" s="69"/>
      <c r="U42" s="12"/>
      <c r="V42" s="12">
        <v>10</v>
      </c>
      <c r="W42" s="79">
        <v>89.001300000000001</v>
      </c>
      <c r="X42" s="126">
        <v>5</v>
      </c>
      <c r="Y42" s="127">
        <v>26.6</v>
      </c>
      <c r="Z42" s="121">
        <v>26.6</v>
      </c>
      <c r="AA42" s="81">
        <v>48.4</v>
      </c>
    </row>
    <row r="43" spans="1:27" ht="12" customHeight="1" x14ac:dyDescent="0.25">
      <c r="A43" s="73" t="s">
        <v>108</v>
      </c>
      <c r="B43" s="30">
        <v>38</v>
      </c>
      <c r="C43" s="77">
        <v>4</v>
      </c>
      <c r="D43" s="31"/>
      <c r="E43" s="7" t="s">
        <v>78</v>
      </c>
      <c r="F43" s="63" t="s">
        <v>270</v>
      </c>
      <c r="G43" s="16">
        <v>147.80171000000001</v>
      </c>
      <c r="H43" s="18"/>
      <c r="I43" s="138" t="s">
        <v>109</v>
      </c>
      <c r="J43" s="139" t="s">
        <v>95</v>
      </c>
      <c r="K43" s="72" t="s">
        <v>96</v>
      </c>
      <c r="L43" s="129">
        <v>1</v>
      </c>
      <c r="M43" s="70">
        <v>1</v>
      </c>
      <c r="N43" s="70"/>
      <c r="O43" s="70"/>
      <c r="P43" s="70">
        <v>1</v>
      </c>
      <c r="Q43" s="70">
        <v>3</v>
      </c>
      <c r="R43" s="70">
        <v>4</v>
      </c>
      <c r="S43" s="70"/>
      <c r="T43" s="70"/>
      <c r="U43" s="7"/>
      <c r="V43" s="7">
        <v>10</v>
      </c>
      <c r="W43" s="80">
        <v>73.001710000000003</v>
      </c>
      <c r="X43" s="74">
        <v>6</v>
      </c>
      <c r="Y43" s="75">
        <v>15.2</v>
      </c>
      <c r="Z43" s="76">
        <v>15.2</v>
      </c>
      <c r="AA43" s="81">
        <v>74.8</v>
      </c>
    </row>
    <row r="44" spans="1:27" ht="12" customHeight="1" x14ac:dyDescent="0.25">
      <c r="A44" s="73" t="s">
        <v>110</v>
      </c>
      <c r="B44" s="30">
        <v>13</v>
      </c>
      <c r="C44" s="77">
        <v>36</v>
      </c>
      <c r="D44" s="130"/>
      <c r="E44" s="7" t="s">
        <v>78</v>
      </c>
      <c r="F44" s="63" t="s">
        <v>78</v>
      </c>
      <c r="G44" s="16">
        <v>143.01272</v>
      </c>
      <c r="H44" s="18"/>
      <c r="I44" s="138" t="s">
        <v>111</v>
      </c>
      <c r="J44" s="139" t="s">
        <v>95</v>
      </c>
      <c r="K44" s="72" t="s">
        <v>96</v>
      </c>
      <c r="L44" s="129">
        <v>3</v>
      </c>
      <c r="M44" s="70"/>
      <c r="N44" s="70">
        <v>3</v>
      </c>
      <c r="O44" s="70"/>
      <c r="P44" s="70">
        <v>2</v>
      </c>
      <c r="Q44" s="70">
        <v>2</v>
      </c>
      <c r="R44" s="70"/>
      <c r="S44" s="70"/>
      <c r="T44" s="70"/>
      <c r="U44" s="7"/>
      <c r="V44" s="7">
        <v>10</v>
      </c>
      <c r="W44" s="80">
        <v>87.002720000000011</v>
      </c>
      <c r="X44" s="74">
        <v>5</v>
      </c>
      <c r="Y44" s="75">
        <v>18.989999999999998</v>
      </c>
      <c r="Z44" s="76">
        <v>18.989999999999998</v>
      </c>
      <c r="AA44" s="81">
        <v>56.010000000000005</v>
      </c>
    </row>
    <row r="45" spans="1:27" ht="12" customHeight="1" x14ac:dyDescent="0.25">
      <c r="A45" s="73" t="s">
        <v>112</v>
      </c>
      <c r="B45" s="30">
        <v>79</v>
      </c>
      <c r="C45" s="77">
        <v>29</v>
      </c>
      <c r="D45" s="76">
        <v>7</v>
      </c>
      <c r="E45" s="7" t="s">
        <v>78</v>
      </c>
      <c r="F45" s="63" t="s">
        <v>271</v>
      </c>
      <c r="G45" s="16">
        <v>91.750100000000003</v>
      </c>
      <c r="H45" s="18">
        <v>382.56452999999999</v>
      </c>
      <c r="I45" s="138" t="s">
        <v>113</v>
      </c>
      <c r="J45" s="139" t="s">
        <v>95</v>
      </c>
      <c r="K45" s="72" t="s">
        <v>96</v>
      </c>
      <c r="L45" s="129"/>
      <c r="M45" s="70"/>
      <c r="N45" s="70"/>
      <c r="O45" s="70"/>
      <c r="P45" s="70"/>
      <c r="Q45" s="70"/>
      <c r="R45" s="70">
        <v>5</v>
      </c>
      <c r="S45" s="70"/>
      <c r="T45" s="70">
        <v>2</v>
      </c>
      <c r="U45" s="7"/>
      <c r="V45" s="7">
        <v>7</v>
      </c>
      <c r="W45" s="80">
        <v>30.0001</v>
      </c>
      <c r="X45" s="74">
        <v>6</v>
      </c>
      <c r="Y45" s="75">
        <v>28.25</v>
      </c>
      <c r="Z45" s="76">
        <v>28.25</v>
      </c>
      <c r="AA45" s="81">
        <v>61.75</v>
      </c>
    </row>
    <row r="46" spans="1:27" ht="12" customHeight="1" x14ac:dyDescent="0.25">
      <c r="A46" s="24" t="s">
        <v>114</v>
      </c>
      <c r="B46" s="30">
        <v>66</v>
      </c>
      <c r="C46" s="77">
        <v>2</v>
      </c>
      <c r="D46" s="78"/>
      <c r="E46" s="12" t="s">
        <v>78</v>
      </c>
      <c r="F46" s="22" t="s">
        <v>270</v>
      </c>
      <c r="G46" s="14">
        <v>118.07083</v>
      </c>
      <c r="H46" s="17"/>
      <c r="I46" s="25" t="s">
        <v>115</v>
      </c>
      <c r="J46" s="24" t="s">
        <v>95</v>
      </c>
      <c r="K46" s="25" t="s">
        <v>116</v>
      </c>
      <c r="L46" s="71"/>
      <c r="M46" s="11">
        <v>1</v>
      </c>
      <c r="N46" s="11"/>
      <c r="O46" s="11"/>
      <c r="P46" s="11">
        <v>1</v>
      </c>
      <c r="Q46" s="11">
        <v>1</v>
      </c>
      <c r="R46" s="11">
        <v>3</v>
      </c>
      <c r="S46" s="11"/>
      <c r="T46" s="11">
        <v>2</v>
      </c>
      <c r="U46" s="12"/>
      <c r="V46" s="12">
        <v>8</v>
      </c>
      <c r="W46" s="79">
        <v>43.000830000000001</v>
      </c>
      <c r="X46" s="126">
        <v>6</v>
      </c>
      <c r="Y46" s="127">
        <v>14.93</v>
      </c>
      <c r="Z46" s="121">
        <v>14.93</v>
      </c>
      <c r="AA46" s="81">
        <v>75.069999999999993</v>
      </c>
    </row>
    <row r="47" spans="1:27" ht="12" customHeight="1" x14ac:dyDescent="0.25">
      <c r="A47" s="122" t="s">
        <v>117</v>
      </c>
      <c r="B47" s="30">
        <v>2</v>
      </c>
      <c r="C47" s="77">
        <v>33</v>
      </c>
      <c r="D47" s="123"/>
      <c r="E47" s="12" t="s">
        <v>78</v>
      </c>
      <c r="F47" s="22" t="s">
        <v>78</v>
      </c>
      <c r="G47" s="14">
        <v>151.57277999999999</v>
      </c>
      <c r="H47" s="17"/>
      <c r="I47" s="124" t="s">
        <v>118</v>
      </c>
      <c r="J47" s="24" t="s">
        <v>95</v>
      </c>
      <c r="K47" s="25" t="s">
        <v>116</v>
      </c>
      <c r="L47" s="125">
        <v>3</v>
      </c>
      <c r="M47" s="69"/>
      <c r="N47" s="69">
        <v>4</v>
      </c>
      <c r="O47" s="69">
        <v>2</v>
      </c>
      <c r="P47" s="69">
        <v>1</v>
      </c>
      <c r="Q47" s="69"/>
      <c r="R47" s="69"/>
      <c r="S47" s="69"/>
      <c r="T47" s="69"/>
      <c r="U47" s="12"/>
      <c r="V47" s="12">
        <v>10</v>
      </c>
      <c r="W47" s="79">
        <v>92.002780000000001</v>
      </c>
      <c r="X47" s="126">
        <v>5</v>
      </c>
      <c r="Y47" s="127">
        <v>15.43</v>
      </c>
      <c r="Z47" s="121">
        <v>15.43</v>
      </c>
      <c r="AA47" s="81">
        <v>59.57</v>
      </c>
    </row>
    <row r="48" spans="1:27" ht="12" customHeight="1" x14ac:dyDescent="0.25">
      <c r="A48" s="90" t="s">
        <v>119</v>
      </c>
      <c r="B48" s="82">
        <v>92</v>
      </c>
      <c r="C48" s="82">
        <v>89</v>
      </c>
      <c r="D48" s="136">
        <v>23</v>
      </c>
      <c r="E48" s="91" t="s">
        <v>78</v>
      </c>
      <c r="F48" s="92" t="s">
        <v>78</v>
      </c>
      <c r="G48" s="93">
        <v>0</v>
      </c>
      <c r="H48" s="94">
        <v>269.64360999999997</v>
      </c>
      <c r="I48" s="140" t="s">
        <v>120</v>
      </c>
      <c r="J48" s="90" t="s">
        <v>95</v>
      </c>
      <c r="K48" s="95" t="s">
        <v>116</v>
      </c>
      <c r="L48" s="141"/>
      <c r="M48" s="96"/>
      <c r="N48" s="96"/>
      <c r="O48" s="96"/>
      <c r="P48" s="96"/>
      <c r="Q48" s="96"/>
      <c r="R48" s="96"/>
      <c r="S48" s="96"/>
      <c r="T48" s="96"/>
      <c r="U48" s="91"/>
      <c r="V48" s="91">
        <v>0</v>
      </c>
      <c r="W48" s="97">
        <v>0</v>
      </c>
      <c r="X48" s="142"/>
      <c r="Y48" s="143"/>
      <c r="Z48" s="144">
        <v>0</v>
      </c>
      <c r="AA48" s="81">
        <v>0</v>
      </c>
    </row>
    <row r="49" spans="1:27" ht="12" customHeight="1" x14ac:dyDescent="0.25">
      <c r="A49" s="73" t="s">
        <v>121</v>
      </c>
      <c r="B49" s="30">
        <v>65</v>
      </c>
      <c r="C49" s="77">
        <v>60</v>
      </c>
      <c r="D49" s="31"/>
      <c r="E49" s="7" t="s">
        <v>78</v>
      </c>
      <c r="F49" s="63" t="s">
        <v>78</v>
      </c>
      <c r="G49" s="15">
        <v>85.760840000000002</v>
      </c>
      <c r="H49" s="18"/>
      <c r="I49" s="72" t="s">
        <v>122</v>
      </c>
      <c r="J49" s="73" t="s">
        <v>95</v>
      </c>
      <c r="K49" s="72" t="s">
        <v>123</v>
      </c>
      <c r="L49" s="129"/>
      <c r="M49" s="70">
        <v>1</v>
      </c>
      <c r="N49" s="70"/>
      <c r="O49" s="70">
        <v>1</v>
      </c>
      <c r="P49" s="70"/>
      <c r="Q49" s="70">
        <v>2</v>
      </c>
      <c r="R49" s="70">
        <v>1</v>
      </c>
      <c r="S49" s="70">
        <v>1</v>
      </c>
      <c r="T49" s="70"/>
      <c r="U49" s="7"/>
      <c r="V49" s="41">
        <v>6</v>
      </c>
      <c r="W49" s="79">
        <v>44.000839999999997</v>
      </c>
      <c r="X49" s="74">
        <v>4</v>
      </c>
      <c r="Y49" s="75">
        <v>18.239999999999998</v>
      </c>
      <c r="Z49" s="76">
        <v>18.239999999999998</v>
      </c>
      <c r="AA49" s="81">
        <v>41.760000000000005</v>
      </c>
    </row>
    <row r="50" spans="1:27" ht="12" customHeight="1" x14ac:dyDescent="0.25">
      <c r="A50" s="73" t="s">
        <v>124</v>
      </c>
      <c r="B50" s="30">
        <v>15</v>
      </c>
      <c r="C50" s="77">
        <v>82</v>
      </c>
      <c r="D50" s="130"/>
      <c r="E50" s="7" t="s">
        <v>78</v>
      </c>
      <c r="F50" s="63" t="s">
        <v>78</v>
      </c>
      <c r="G50" s="15">
        <v>102.94197</v>
      </c>
      <c r="H50" s="18"/>
      <c r="I50" s="72" t="s">
        <v>125</v>
      </c>
      <c r="J50" s="73" t="s">
        <v>95</v>
      </c>
      <c r="K50" s="72" t="s">
        <v>123</v>
      </c>
      <c r="L50" s="129">
        <v>2</v>
      </c>
      <c r="M50" s="70"/>
      <c r="N50" s="70">
        <v>3</v>
      </c>
      <c r="O50" s="70">
        <v>2</v>
      </c>
      <c r="P50" s="70">
        <v>2</v>
      </c>
      <c r="Q50" s="70"/>
      <c r="R50" s="70"/>
      <c r="S50" s="70">
        <v>1</v>
      </c>
      <c r="T50" s="70"/>
      <c r="U50" s="7"/>
      <c r="V50" s="41">
        <v>10</v>
      </c>
      <c r="W50" s="79">
        <v>86.00197</v>
      </c>
      <c r="X50" s="74">
        <v>3</v>
      </c>
      <c r="Y50" s="75">
        <v>28.06</v>
      </c>
      <c r="Z50" s="76">
        <v>28.06</v>
      </c>
      <c r="AA50" s="81">
        <v>16.940000000000001</v>
      </c>
    </row>
    <row r="51" spans="1:27" ht="12" customHeight="1" x14ac:dyDescent="0.25">
      <c r="A51" s="73" t="s">
        <v>126</v>
      </c>
      <c r="B51" s="30">
        <v>68</v>
      </c>
      <c r="C51" s="77">
        <v>9</v>
      </c>
      <c r="D51" s="76">
        <v>19</v>
      </c>
      <c r="E51" s="7" t="s">
        <v>78</v>
      </c>
      <c r="F51" s="63" t="s">
        <v>270</v>
      </c>
      <c r="G51" s="15">
        <v>114.93018000000001</v>
      </c>
      <c r="H51" s="18">
        <v>303.63299000000001</v>
      </c>
      <c r="I51" s="72" t="s">
        <v>127</v>
      </c>
      <c r="J51" s="73" t="s">
        <v>95</v>
      </c>
      <c r="K51" s="72" t="s">
        <v>123</v>
      </c>
      <c r="L51" s="129"/>
      <c r="M51" s="70"/>
      <c r="N51" s="70"/>
      <c r="O51" s="70">
        <v>1</v>
      </c>
      <c r="P51" s="70">
        <v>1</v>
      </c>
      <c r="Q51" s="70">
        <v>1</v>
      </c>
      <c r="R51" s="70">
        <v>3</v>
      </c>
      <c r="S51" s="70"/>
      <c r="T51" s="70">
        <v>1</v>
      </c>
      <c r="U51" s="7"/>
      <c r="V51" s="41">
        <v>7</v>
      </c>
      <c r="W51" s="79">
        <v>42.00018</v>
      </c>
      <c r="X51" s="74">
        <v>6</v>
      </c>
      <c r="Y51" s="75">
        <v>17.07</v>
      </c>
      <c r="Z51" s="76">
        <v>17.07</v>
      </c>
      <c r="AA51" s="81">
        <v>72.930000000000007</v>
      </c>
    </row>
    <row r="52" spans="1:27" ht="12" customHeight="1" x14ac:dyDescent="0.25">
      <c r="A52" s="24" t="s">
        <v>128</v>
      </c>
      <c r="B52" s="30">
        <v>24</v>
      </c>
      <c r="C52" s="77">
        <v>63</v>
      </c>
      <c r="D52" s="78"/>
      <c r="E52" s="12" t="s">
        <v>78</v>
      </c>
      <c r="F52" s="22" t="s">
        <v>78</v>
      </c>
      <c r="G52" s="14">
        <v>122.74119999999999</v>
      </c>
      <c r="H52" s="17"/>
      <c r="I52" s="25" t="s">
        <v>129</v>
      </c>
      <c r="J52" s="24" t="s">
        <v>95</v>
      </c>
      <c r="K52" s="25" t="s">
        <v>130</v>
      </c>
      <c r="L52" s="71">
        <v>1</v>
      </c>
      <c r="M52" s="11"/>
      <c r="N52" s="11">
        <v>3</v>
      </c>
      <c r="O52" s="11"/>
      <c r="P52" s="11">
        <v>4</v>
      </c>
      <c r="Q52" s="11">
        <v>2</v>
      </c>
      <c r="R52" s="11"/>
      <c r="S52" s="11"/>
      <c r="T52" s="11"/>
      <c r="U52" s="12"/>
      <c r="V52" s="12">
        <v>10</v>
      </c>
      <c r="W52" s="79">
        <v>83.001199999999997</v>
      </c>
      <c r="X52" s="26">
        <v>4</v>
      </c>
      <c r="Y52" s="27">
        <v>20.260000000000002</v>
      </c>
      <c r="Z52" s="121">
        <v>20.260000000000002</v>
      </c>
      <c r="AA52" s="81">
        <v>39.739999999999995</v>
      </c>
    </row>
    <row r="53" spans="1:27" ht="12" customHeight="1" x14ac:dyDescent="0.25">
      <c r="A53" s="122" t="s">
        <v>131</v>
      </c>
      <c r="B53" s="30">
        <v>49</v>
      </c>
      <c r="C53" s="77">
        <v>8</v>
      </c>
      <c r="D53" s="123"/>
      <c r="E53" s="12" t="s">
        <v>78</v>
      </c>
      <c r="F53" s="22" t="s">
        <v>270</v>
      </c>
      <c r="G53" s="14">
        <v>134.99032</v>
      </c>
      <c r="H53" s="17"/>
      <c r="I53" s="124" t="s">
        <v>132</v>
      </c>
      <c r="J53" s="24" t="s">
        <v>95</v>
      </c>
      <c r="K53" s="25" t="s">
        <v>130</v>
      </c>
      <c r="L53" s="125"/>
      <c r="M53" s="69"/>
      <c r="N53" s="69">
        <v>2</v>
      </c>
      <c r="O53" s="69">
        <v>1</v>
      </c>
      <c r="P53" s="69">
        <v>3</v>
      </c>
      <c r="Q53" s="69"/>
      <c r="R53" s="69">
        <v>1</v>
      </c>
      <c r="S53" s="69">
        <v>1</v>
      </c>
      <c r="T53" s="69"/>
      <c r="U53" s="12"/>
      <c r="V53" s="12">
        <v>8</v>
      </c>
      <c r="W53" s="79">
        <v>62.000320000000002</v>
      </c>
      <c r="X53" s="126">
        <v>6</v>
      </c>
      <c r="Y53" s="127">
        <v>17.010000000000002</v>
      </c>
      <c r="Z53" s="121">
        <v>17.010000000000002</v>
      </c>
      <c r="AA53" s="81">
        <v>72.989999999999995</v>
      </c>
    </row>
    <row r="54" spans="1:27" ht="12" customHeight="1" x14ac:dyDescent="0.25">
      <c r="A54" s="24" t="s">
        <v>133</v>
      </c>
      <c r="B54" s="30">
        <v>46</v>
      </c>
      <c r="C54" s="77">
        <v>28</v>
      </c>
      <c r="D54" s="128">
        <v>6</v>
      </c>
      <c r="E54" s="12" t="s">
        <v>78</v>
      </c>
      <c r="F54" s="22" t="s">
        <v>271</v>
      </c>
      <c r="G54" s="14">
        <v>127.0903</v>
      </c>
      <c r="H54" s="17">
        <v>384.82182</v>
      </c>
      <c r="I54" s="124" t="s">
        <v>134</v>
      </c>
      <c r="J54" s="24" t="s">
        <v>95</v>
      </c>
      <c r="K54" s="25" t="s">
        <v>130</v>
      </c>
      <c r="L54" s="125"/>
      <c r="M54" s="69"/>
      <c r="N54" s="69">
        <v>1</v>
      </c>
      <c r="O54" s="69"/>
      <c r="P54" s="69">
        <v>3</v>
      </c>
      <c r="Q54" s="69">
        <v>2</v>
      </c>
      <c r="R54" s="69">
        <v>3</v>
      </c>
      <c r="S54" s="69"/>
      <c r="T54" s="69"/>
      <c r="U54" s="12"/>
      <c r="V54" s="12">
        <v>9</v>
      </c>
      <c r="W54" s="79">
        <v>65.000299999999996</v>
      </c>
      <c r="X54" s="126">
        <v>6</v>
      </c>
      <c r="Y54" s="127">
        <v>27.91</v>
      </c>
      <c r="Z54" s="121">
        <v>27.91</v>
      </c>
      <c r="AA54" s="81">
        <v>62.09</v>
      </c>
    </row>
    <row r="55" spans="1:27" ht="12" customHeight="1" x14ac:dyDescent="0.25">
      <c r="A55" s="73" t="s">
        <v>135</v>
      </c>
      <c r="B55" s="30">
        <v>14</v>
      </c>
      <c r="C55" s="77">
        <v>74</v>
      </c>
      <c r="D55" s="31"/>
      <c r="E55" s="7" t="s">
        <v>78</v>
      </c>
      <c r="F55" s="63" t="s">
        <v>78</v>
      </c>
      <c r="G55" s="16">
        <v>116.68198000000001</v>
      </c>
      <c r="H55" s="18"/>
      <c r="I55" s="138" t="s">
        <v>136</v>
      </c>
      <c r="J55" s="139" t="s">
        <v>95</v>
      </c>
      <c r="K55" s="138" t="s">
        <v>137</v>
      </c>
      <c r="L55" s="129">
        <v>2</v>
      </c>
      <c r="M55" s="70"/>
      <c r="N55" s="70">
        <v>3</v>
      </c>
      <c r="O55" s="70"/>
      <c r="P55" s="70">
        <v>5</v>
      </c>
      <c r="Q55" s="70"/>
      <c r="R55" s="70"/>
      <c r="S55" s="70"/>
      <c r="T55" s="70"/>
      <c r="U55" s="7"/>
      <c r="V55" s="7">
        <v>10</v>
      </c>
      <c r="W55" s="80">
        <v>87.001980000000003</v>
      </c>
      <c r="X55" s="74">
        <v>3</v>
      </c>
      <c r="Y55" s="75">
        <v>15.32</v>
      </c>
      <c r="Z55" s="76">
        <v>15.32</v>
      </c>
      <c r="AA55" s="81">
        <v>29.68</v>
      </c>
    </row>
    <row r="56" spans="1:27" ht="12" customHeight="1" x14ac:dyDescent="0.25">
      <c r="A56" s="73" t="s">
        <v>138</v>
      </c>
      <c r="B56" s="30">
        <v>26</v>
      </c>
      <c r="C56" s="77">
        <v>50</v>
      </c>
      <c r="D56" s="130"/>
      <c r="E56" s="7" t="s">
        <v>78</v>
      </c>
      <c r="F56" s="63" t="s">
        <v>78</v>
      </c>
      <c r="G56" s="16">
        <v>129.55253999999999</v>
      </c>
      <c r="H56" s="18"/>
      <c r="I56" s="138" t="s">
        <v>139</v>
      </c>
      <c r="J56" s="139" t="s">
        <v>95</v>
      </c>
      <c r="K56" s="138" t="s">
        <v>137</v>
      </c>
      <c r="L56" s="129">
        <v>2</v>
      </c>
      <c r="M56" s="70">
        <v>1</v>
      </c>
      <c r="N56" s="70">
        <v>1</v>
      </c>
      <c r="O56" s="70"/>
      <c r="P56" s="70">
        <v>2</v>
      </c>
      <c r="Q56" s="70">
        <v>2</v>
      </c>
      <c r="R56" s="70">
        <v>2</v>
      </c>
      <c r="S56" s="70"/>
      <c r="T56" s="70"/>
      <c r="U56" s="7"/>
      <c r="V56" s="7">
        <v>10</v>
      </c>
      <c r="W56" s="80">
        <v>81.002539999999996</v>
      </c>
      <c r="X56" s="74">
        <v>4</v>
      </c>
      <c r="Y56" s="75">
        <v>11.45</v>
      </c>
      <c r="Z56" s="76">
        <v>11.45</v>
      </c>
      <c r="AA56" s="81">
        <v>48.55</v>
      </c>
    </row>
    <row r="57" spans="1:27" ht="12" customHeight="1" x14ac:dyDescent="0.25">
      <c r="A57" s="73" t="s">
        <v>140</v>
      </c>
      <c r="B57" s="30">
        <v>7</v>
      </c>
      <c r="C57" s="77">
        <v>57</v>
      </c>
      <c r="D57" s="76">
        <v>9</v>
      </c>
      <c r="E57" s="7" t="s">
        <v>78</v>
      </c>
      <c r="F57" s="63" t="s">
        <v>78</v>
      </c>
      <c r="G57" s="16">
        <v>135.43340000000001</v>
      </c>
      <c r="H57" s="18">
        <v>381.66791999999998</v>
      </c>
      <c r="I57" s="138" t="s">
        <v>141</v>
      </c>
      <c r="J57" s="139" t="s">
        <v>95</v>
      </c>
      <c r="K57" s="138" t="s">
        <v>137</v>
      </c>
      <c r="L57" s="129">
        <v>3</v>
      </c>
      <c r="M57" s="70">
        <v>1</v>
      </c>
      <c r="N57" s="70">
        <v>3</v>
      </c>
      <c r="O57" s="70"/>
      <c r="P57" s="70">
        <v>3</v>
      </c>
      <c r="Q57" s="70"/>
      <c r="R57" s="70"/>
      <c r="S57" s="70"/>
      <c r="T57" s="70"/>
      <c r="U57" s="7"/>
      <c r="V57" s="7">
        <v>10</v>
      </c>
      <c r="W57" s="80">
        <v>91.003399999999999</v>
      </c>
      <c r="X57" s="74">
        <v>4</v>
      </c>
      <c r="Y57" s="75">
        <v>15.57</v>
      </c>
      <c r="Z57" s="76">
        <v>15.57</v>
      </c>
      <c r="AA57" s="81">
        <v>44.43</v>
      </c>
    </row>
    <row r="58" spans="1:27" ht="12" customHeight="1" x14ac:dyDescent="0.25">
      <c r="A58" s="24" t="s">
        <v>142</v>
      </c>
      <c r="B58" s="30">
        <v>59</v>
      </c>
      <c r="C58" s="77">
        <v>59</v>
      </c>
      <c r="D58" s="78"/>
      <c r="E58" s="12" t="s">
        <v>78</v>
      </c>
      <c r="F58" s="22" t="s">
        <v>78</v>
      </c>
      <c r="G58" s="14">
        <v>99.550880000000006</v>
      </c>
      <c r="H58" s="17"/>
      <c r="I58" s="25" t="s">
        <v>143</v>
      </c>
      <c r="J58" s="24" t="s">
        <v>95</v>
      </c>
      <c r="K58" s="25" t="s">
        <v>144</v>
      </c>
      <c r="L58" s="71"/>
      <c r="M58" s="11">
        <v>1</v>
      </c>
      <c r="N58" s="11"/>
      <c r="O58" s="11"/>
      <c r="P58" s="11">
        <v>2</v>
      </c>
      <c r="Q58" s="11">
        <v>1</v>
      </c>
      <c r="R58" s="11">
        <v>3</v>
      </c>
      <c r="S58" s="11">
        <v>1</v>
      </c>
      <c r="T58" s="11"/>
      <c r="U58" s="12"/>
      <c r="V58" s="12">
        <v>8</v>
      </c>
      <c r="W58" s="79">
        <v>56.000880000000009</v>
      </c>
      <c r="X58" s="26">
        <v>4</v>
      </c>
      <c r="Y58" s="27">
        <v>16.45</v>
      </c>
      <c r="Z58" s="121">
        <v>16.45</v>
      </c>
      <c r="AA58" s="81">
        <v>43.55</v>
      </c>
    </row>
    <row r="59" spans="1:27" ht="12" customHeight="1" x14ac:dyDescent="0.25">
      <c r="A59" s="122" t="s">
        <v>145</v>
      </c>
      <c r="B59" s="30">
        <v>32</v>
      </c>
      <c r="C59" s="77">
        <v>62</v>
      </c>
      <c r="D59" s="123"/>
      <c r="E59" s="12" t="s">
        <v>78</v>
      </c>
      <c r="F59" s="22" t="s">
        <v>78</v>
      </c>
      <c r="G59" s="14">
        <v>120.11195000000001</v>
      </c>
      <c r="H59" s="17"/>
      <c r="I59" s="124" t="s">
        <v>146</v>
      </c>
      <c r="J59" s="24" t="s">
        <v>95</v>
      </c>
      <c r="K59" s="25" t="s">
        <v>144</v>
      </c>
      <c r="L59" s="125">
        <v>2</v>
      </c>
      <c r="M59" s="69"/>
      <c r="N59" s="69">
        <v>4</v>
      </c>
      <c r="O59" s="69">
        <v>1</v>
      </c>
      <c r="P59" s="69"/>
      <c r="Q59" s="69">
        <v>2</v>
      </c>
      <c r="R59" s="69"/>
      <c r="S59" s="69"/>
      <c r="T59" s="69">
        <v>1</v>
      </c>
      <c r="U59" s="12"/>
      <c r="V59" s="12">
        <v>10</v>
      </c>
      <c r="W59" s="79">
        <v>79.001950000000008</v>
      </c>
      <c r="X59" s="126">
        <v>5</v>
      </c>
      <c r="Y59" s="127">
        <v>33.89</v>
      </c>
      <c r="Z59" s="121">
        <v>33.89</v>
      </c>
      <c r="AA59" s="81">
        <v>41.11</v>
      </c>
    </row>
    <row r="60" spans="1:27" ht="12" customHeight="1" x14ac:dyDescent="0.25">
      <c r="A60" s="24" t="s">
        <v>147</v>
      </c>
      <c r="B60" s="30">
        <v>18</v>
      </c>
      <c r="C60" s="77">
        <v>13</v>
      </c>
      <c r="D60" s="128">
        <v>10</v>
      </c>
      <c r="E60" s="12" t="s">
        <v>78</v>
      </c>
      <c r="F60" s="22" t="s">
        <v>270</v>
      </c>
      <c r="G60" s="14">
        <v>156.27186999999998</v>
      </c>
      <c r="H60" s="17">
        <v>375.93470000000002</v>
      </c>
      <c r="I60" s="124" t="s">
        <v>148</v>
      </c>
      <c r="J60" s="24" t="s">
        <v>95</v>
      </c>
      <c r="K60" s="25" t="s">
        <v>144</v>
      </c>
      <c r="L60" s="125">
        <v>1</v>
      </c>
      <c r="M60" s="69">
        <v>1</v>
      </c>
      <c r="N60" s="69">
        <v>4</v>
      </c>
      <c r="O60" s="69"/>
      <c r="P60" s="69">
        <v>2</v>
      </c>
      <c r="Q60" s="69">
        <v>1</v>
      </c>
      <c r="R60" s="69">
        <v>1</v>
      </c>
      <c r="S60" s="69"/>
      <c r="T60" s="69"/>
      <c r="U60" s="12"/>
      <c r="V60" s="12">
        <v>10</v>
      </c>
      <c r="W60" s="79">
        <v>85.001869999999997</v>
      </c>
      <c r="X60" s="126">
        <v>6</v>
      </c>
      <c r="Y60" s="127">
        <v>18.73</v>
      </c>
      <c r="Z60" s="121">
        <v>18.73</v>
      </c>
      <c r="AA60" s="81">
        <v>71.27</v>
      </c>
    </row>
    <row r="61" spans="1:27" ht="12" customHeight="1" x14ac:dyDescent="0.25">
      <c r="A61" s="73" t="s">
        <v>149</v>
      </c>
      <c r="B61" s="30">
        <v>3</v>
      </c>
      <c r="C61" s="77">
        <v>27</v>
      </c>
      <c r="D61" s="31"/>
      <c r="E61" s="7" t="s">
        <v>78</v>
      </c>
      <c r="F61" s="63" t="s">
        <v>78</v>
      </c>
      <c r="G61" s="15">
        <v>154.28269</v>
      </c>
      <c r="H61" s="18"/>
      <c r="I61" s="72" t="s">
        <v>150</v>
      </c>
      <c r="J61" s="73" t="s">
        <v>95</v>
      </c>
      <c r="K61" s="72" t="s">
        <v>151</v>
      </c>
      <c r="L61" s="129">
        <v>2</v>
      </c>
      <c r="M61" s="70">
        <v>1</v>
      </c>
      <c r="N61" s="70">
        <v>5</v>
      </c>
      <c r="O61" s="70">
        <v>1</v>
      </c>
      <c r="P61" s="70">
        <v>1</v>
      </c>
      <c r="Q61" s="70"/>
      <c r="R61" s="70"/>
      <c r="S61" s="70"/>
      <c r="T61" s="70"/>
      <c r="U61" s="7"/>
      <c r="V61" s="41">
        <v>10</v>
      </c>
      <c r="W61" s="79">
        <v>92.002690000000001</v>
      </c>
      <c r="X61" s="74">
        <v>5</v>
      </c>
      <c r="Y61" s="75">
        <v>12.72</v>
      </c>
      <c r="Z61" s="76">
        <v>12.72</v>
      </c>
      <c r="AA61" s="81">
        <v>62.28</v>
      </c>
    </row>
    <row r="62" spans="1:27" ht="12" customHeight="1" x14ac:dyDescent="0.25">
      <c r="A62" s="73" t="s">
        <v>152</v>
      </c>
      <c r="B62" s="30">
        <v>77</v>
      </c>
      <c r="C62" s="77">
        <v>64</v>
      </c>
      <c r="D62" s="130"/>
      <c r="E62" s="7" t="s">
        <v>78</v>
      </c>
      <c r="F62" s="63" t="s">
        <v>78</v>
      </c>
      <c r="G62" s="15">
        <v>72.110150000000004</v>
      </c>
      <c r="H62" s="18"/>
      <c r="I62" s="72" t="s">
        <v>153</v>
      </c>
      <c r="J62" s="73" t="s">
        <v>95</v>
      </c>
      <c r="K62" s="72" t="s">
        <v>151</v>
      </c>
      <c r="L62" s="129"/>
      <c r="M62" s="70"/>
      <c r="N62" s="70">
        <v>1</v>
      </c>
      <c r="O62" s="70"/>
      <c r="P62" s="70"/>
      <c r="Q62" s="70">
        <v>1</v>
      </c>
      <c r="R62" s="70">
        <v>3</v>
      </c>
      <c r="S62" s="70"/>
      <c r="T62" s="70">
        <v>1</v>
      </c>
      <c r="U62" s="7"/>
      <c r="V62" s="41">
        <v>6</v>
      </c>
      <c r="W62" s="79">
        <v>34.000150000000005</v>
      </c>
      <c r="X62" s="74">
        <v>4</v>
      </c>
      <c r="Y62" s="75">
        <v>21.89</v>
      </c>
      <c r="Z62" s="76">
        <v>21.89</v>
      </c>
      <c r="AA62" s="81">
        <v>38.11</v>
      </c>
    </row>
    <row r="63" spans="1:27" ht="12" customHeight="1" x14ac:dyDescent="0.25">
      <c r="A63" s="73" t="s">
        <v>154</v>
      </c>
      <c r="B63" s="30">
        <v>72</v>
      </c>
      <c r="C63" s="77">
        <v>3</v>
      </c>
      <c r="D63" s="76">
        <v>15</v>
      </c>
      <c r="E63" s="7" t="s">
        <v>78</v>
      </c>
      <c r="F63" s="63" t="s">
        <v>270</v>
      </c>
      <c r="G63" s="15">
        <v>112.84019000000001</v>
      </c>
      <c r="H63" s="18">
        <v>339.23302999999999</v>
      </c>
      <c r="I63" s="72" t="s">
        <v>155</v>
      </c>
      <c r="J63" s="73" t="s">
        <v>95</v>
      </c>
      <c r="K63" s="72" t="s">
        <v>151</v>
      </c>
      <c r="L63" s="129"/>
      <c r="M63" s="70"/>
      <c r="N63" s="70">
        <v>1</v>
      </c>
      <c r="O63" s="70">
        <v>1</v>
      </c>
      <c r="P63" s="70">
        <v>1</v>
      </c>
      <c r="Q63" s="70"/>
      <c r="R63" s="70">
        <v>2</v>
      </c>
      <c r="S63" s="70"/>
      <c r="T63" s="70"/>
      <c r="U63" s="7"/>
      <c r="V63" s="41">
        <v>5</v>
      </c>
      <c r="W63" s="79">
        <v>38.000189999999996</v>
      </c>
      <c r="X63" s="74">
        <v>6</v>
      </c>
      <c r="Y63" s="75">
        <v>15.16</v>
      </c>
      <c r="Z63" s="76">
        <v>15.16</v>
      </c>
      <c r="AA63" s="81">
        <v>74.84</v>
      </c>
    </row>
    <row r="64" spans="1:27" ht="12" customHeight="1" x14ac:dyDescent="0.25">
      <c r="A64" s="24" t="s">
        <v>156</v>
      </c>
      <c r="B64" s="30">
        <v>34</v>
      </c>
      <c r="C64" s="77">
        <v>79</v>
      </c>
      <c r="D64" s="78"/>
      <c r="E64" s="12" t="s">
        <v>78</v>
      </c>
      <c r="F64" s="22" t="s">
        <v>78</v>
      </c>
      <c r="G64" s="14">
        <v>99.121169999999992</v>
      </c>
      <c r="H64" s="17"/>
      <c r="I64" s="25" t="s">
        <v>157</v>
      </c>
      <c r="J64" s="24" t="s">
        <v>95</v>
      </c>
      <c r="K64" s="25" t="s">
        <v>158</v>
      </c>
      <c r="L64" s="71">
        <v>1</v>
      </c>
      <c r="M64" s="11"/>
      <c r="N64" s="11">
        <v>2</v>
      </c>
      <c r="O64" s="11">
        <v>2</v>
      </c>
      <c r="P64" s="11">
        <v>3</v>
      </c>
      <c r="Q64" s="11">
        <v>1</v>
      </c>
      <c r="R64" s="11"/>
      <c r="S64" s="11"/>
      <c r="T64" s="11">
        <v>1</v>
      </c>
      <c r="U64" s="12"/>
      <c r="V64" s="12">
        <v>10</v>
      </c>
      <c r="W64" s="79">
        <v>77.001169999999988</v>
      </c>
      <c r="X64" s="26">
        <v>3</v>
      </c>
      <c r="Y64" s="27">
        <v>22.88</v>
      </c>
      <c r="Z64" s="76">
        <v>22.88</v>
      </c>
      <c r="AA64" s="81">
        <v>22.12</v>
      </c>
    </row>
    <row r="65" spans="1:27" ht="12" customHeight="1" x14ac:dyDescent="0.25">
      <c r="A65" s="122" t="s">
        <v>159</v>
      </c>
      <c r="B65" s="30">
        <v>60</v>
      </c>
      <c r="C65" s="77">
        <v>6</v>
      </c>
      <c r="D65" s="123"/>
      <c r="E65" s="12" t="s">
        <v>78</v>
      </c>
      <c r="F65" s="22" t="s">
        <v>270</v>
      </c>
      <c r="G65" s="14">
        <v>130.04025000000001</v>
      </c>
      <c r="H65" s="17"/>
      <c r="I65" s="124" t="s">
        <v>160</v>
      </c>
      <c r="J65" s="24" t="s">
        <v>95</v>
      </c>
      <c r="K65" s="25" t="s">
        <v>158</v>
      </c>
      <c r="L65" s="125"/>
      <c r="M65" s="69"/>
      <c r="N65" s="69">
        <v>1</v>
      </c>
      <c r="O65" s="69"/>
      <c r="P65" s="69">
        <v>1</v>
      </c>
      <c r="Q65" s="69">
        <v>3</v>
      </c>
      <c r="R65" s="69">
        <v>3</v>
      </c>
      <c r="S65" s="69"/>
      <c r="T65" s="69">
        <v>2</v>
      </c>
      <c r="U65" s="12"/>
      <c r="V65" s="12">
        <v>10</v>
      </c>
      <c r="W65" s="79">
        <v>56.000250000000008</v>
      </c>
      <c r="X65" s="126">
        <v>6</v>
      </c>
      <c r="Y65" s="127">
        <v>15.96</v>
      </c>
      <c r="Z65" s="121">
        <v>15.96</v>
      </c>
      <c r="AA65" s="81">
        <v>74.039999999999992</v>
      </c>
    </row>
    <row r="66" spans="1:27" ht="12" customHeight="1" x14ac:dyDescent="0.25">
      <c r="A66" s="24" t="s">
        <v>161</v>
      </c>
      <c r="B66" s="30">
        <v>88</v>
      </c>
      <c r="C66" s="77">
        <v>88</v>
      </c>
      <c r="D66" s="128">
        <v>24</v>
      </c>
      <c r="E66" s="12" t="s">
        <v>78</v>
      </c>
      <c r="F66" s="22" t="s">
        <v>78</v>
      </c>
      <c r="G66" s="14">
        <v>17.430019999999999</v>
      </c>
      <c r="H66" s="17">
        <v>246.59144000000003</v>
      </c>
      <c r="I66" s="124" t="s">
        <v>162</v>
      </c>
      <c r="J66" s="24" t="s">
        <v>95</v>
      </c>
      <c r="K66" s="25" t="s">
        <v>158</v>
      </c>
      <c r="L66" s="125"/>
      <c r="M66" s="69"/>
      <c r="N66" s="69"/>
      <c r="O66" s="69"/>
      <c r="P66" s="69"/>
      <c r="Q66" s="69"/>
      <c r="R66" s="69">
        <v>1</v>
      </c>
      <c r="S66" s="69"/>
      <c r="T66" s="69"/>
      <c r="U66" s="12"/>
      <c r="V66" s="12">
        <v>1</v>
      </c>
      <c r="W66" s="79">
        <v>6.0000200000000001</v>
      </c>
      <c r="X66" s="126">
        <v>2</v>
      </c>
      <c r="Y66" s="127">
        <v>18.57</v>
      </c>
      <c r="Z66" s="121">
        <v>18.57</v>
      </c>
      <c r="AA66" s="81">
        <v>11.43</v>
      </c>
    </row>
    <row r="67" spans="1:27" ht="12" customHeight="1" x14ac:dyDescent="0.25">
      <c r="A67" s="73" t="s">
        <v>163</v>
      </c>
      <c r="B67" s="30">
        <v>86</v>
      </c>
      <c r="C67" s="77">
        <v>10</v>
      </c>
      <c r="D67" s="31"/>
      <c r="E67" s="7" t="s">
        <v>78</v>
      </c>
      <c r="F67" s="63" t="s">
        <v>270</v>
      </c>
      <c r="G67" s="16">
        <v>85.480050000000006</v>
      </c>
      <c r="H67" s="18"/>
      <c r="I67" s="138" t="s">
        <v>164</v>
      </c>
      <c r="J67" s="139" t="s">
        <v>95</v>
      </c>
      <c r="K67" s="138" t="s">
        <v>165</v>
      </c>
      <c r="L67" s="129"/>
      <c r="M67" s="70"/>
      <c r="N67" s="70"/>
      <c r="O67" s="70"/>
      <c r="P67" s="70"/>
      <c r="Q67" s="70">
        <v>1</v>
      </c>
      <c r="R67" s="70">
        <v>1</v>
      </c>
      <c r="S67" s="70"/>
      <c r="T67" s="70"/>
      <c r="U67" s="7"/>
      <c r="V67" s="7">
        <v>2</v>
      </c>
      <c r="W67" s="80">
        <v>13.00005</v>
      </c>
      <c r="X67" s="74">
        <v>6</v>
      </c>
      <c r="Y67" s="75">
        <v>17.52</v>
      </c>
      <c r="Z67" s="76">
        <v>17.52</v>
      </c>
      <c r="AA67" s="81">
        <v>72.48</v>
      </c>
    </row>
    <row r="68" spans="1:27" ht="12" customHeight="1" x14ac:dyDescent="0.25">
      <c r="A68" s="73" t="s">
        <v>166</v>
      </c>
      <c r="B68" s="30">
        <v>50</v>
      </c>
      <c r="C68" s="77">
        <v>39</v>
      </c>
      <c r="D68" s="130"/>
      <c r="E68" s="7" t="s">
        <v>78</v>
      </c>
      <c r="F68" s="63" t="s">
        <v>78</v>
      </c>
      <c r="G68" s="16">
        <v>115.61026</v>
      </c>
      <c r="H68" s="18"/>
      <c r="I68" s="138" t="s">
        <v>167</v>
      </c>
      <c r="J68" s="139" t="s">
        <v>95</v>
      </c>
      <c r="K68" s="138" t="s">
        <v>165</v>
      </c>
      <c r="L68" s="129"/>
      <c r="M68" s="70"/>
      <c r="N68" s="70"/>
      <c r="O68" s="70">
        <v>1</v>
      </c>
      <c r="P68" s="70"/>
      <c r="Q68" s="70">
        <v>5</v>
      </c>
      <c r="R68" s="70">
        <v>3</v>
      </c>
      <c r="S68" s="70"/>
      <c r="T68" s="70"/>
      <c r="U68" s="7"/>
      <c r="V68" s="7">
        <v>9</v>
      </c>
      <c r="W68" s="80">
        <v>62.000259999999997</v>
      </c>
      <c r="X68" s="74">
        <v>5</v>
      </c>
      <c r="Y68" s="75">
        <v>21.39</v>
      </c>
      <c r="Z68" s="76">
        <v>21.39</v>
      </c>
      <c r="AA68" s="81">
        <v>53.61</v>
      </c>
    </row>
    <row r="69" spans="1:27" ht="12" customHeight="1" x14ac:dyDescent="0.25">
      <c r="A69" s="73" t="s">
        <v>168</v>
      </c>
      <c r="B69" s="30">
        <v>55</v>
      </c>
      <c r="C69" s="77">
        <v>44</v>
      </c>
      <c r="D69" s="76">
        <v>16</v>
      </c>
      <c r="E69" s="7" t="s">
        <v>78</v>
      </c>
      <c r="F69" s="63" t="s">
        <v>78</v>
      </c>
      <c r="G69" s="16">
        <v>112.46036000000001</v>
      </c>
      <c r="H69" s="18">
        <v>313.55066999999997</v>
      </c>
      <c r="I69" s="138" t="s">
        <v>169</v>
      </c>
      <c r="J69" s="139" t="s">
        <v>95</v>
      </c>
      <c r="K69" s="138" t="s">
        <v>165</v>
      </c>
      <c r="L69" s="129"/>
      <c r="M69" s="70"/>
      <c r="N69" s="70">
        <v>4</v>
      </c>
      <c r="O69" s="70"/>
      <c r="P69" s="70">
        <v>3</v>
      </c>
      <c r="Q69" s="70"/>
      <c r="R69" s="70"/>
      <c r="S69" s="70"/>
      <c r="T69" s="70"/>
      <c r="U69" s="7"/>
      <c r="V69" s="7">
        <v>7</v>
      </c>
      <c r="W69" s="80">
        <v>60.000360000000001</v>
      </c>
      <c r="X69" s="74">
        <v>6</v>
      </c>
      <c r="Y69" s="75">
        <v>37.54</v>
      </c>
      <c r="Z69" s="76">
        <v>37.54</v>
      </c>
      <c r="AA69" s="81">
        <v>52.46</v>
      </c>
    </row>
    <row r="70" spans="1:27" ht="12" customHeight="1" x14ac:dyDescent="0.25">
      <c r="A70" s="24" t="s">
        <v>170</v>
      </c>
      <c r="B70" s="30">
        <v>29</v>
      </c>
      <c r="C70" s="77">
        <v>15</v>
      </c>
      <c r="D70" s="78"/>
      <c r="E70" s="12" t="s">
        <v>78</v>
      </c>
      <c r="F70" s="22" t="s">
        <v>270</v>
      </c>
      <c r="G70" s="14">
        <v>150.05044000000001</v>
      </c>
      <c r="H70" s="17"/>
      <c r="I70" s="25" t="s">
        <v>171</v>
      </c>
      <c r="J70" s="24" t="s">
        <v>95</v>
      </c>
      <c r="K70" s="25" t="s">
        <v>172</v>
      </c>
      <c r="L70" s="71"/>
      <c r="M70" s="11"/>
      <c r="N70" s="11">
        <v>3</v>
      </c>
      <c r="O70" s="11">
        <v>1</v>
      </c>
      <c r="P70" s="11">
        <v>4</v>
      </c>
      <c r="Q70" s="11">
        <v>1</v>
      </c>
      <c r="R70" s="11">
        <v>1</v>
      </c>
      <c r="S70" s="11"/>
      <c r="T70" s="11"/>
      <c r="U70" s="12"/>
      <c r="V70" s="12">
        <v>10</v>
      </c>
      <c r="W70" s="79">
        <v>81.000440000000012</v>
      </c>
      <c r="X70" s="26">
        <v>6</v>
      </c>
      <c r="Y70" s="27">
        <v>20.95</v>
      </c>
      <c r="Z70" s="121">
        <v>20.95</v>
      </c>
      <c r="AA70" s="81">
        <v>69.05</v>
      </c>
    </row>
    <row r="71" spans="1:27" ht="12" customHeight="1" x14ac:dyDescent="0.25">
      <c r="A71" s="122" t="s">
        <v>173</v>
      </c>
      <c r="B71" s="30">
        <v>89</v>
      </c>
      <c r="C71" s="77">
        <v>89</v>
      </c>
      <c r="D71" s="123"/>
      <c r="E71" s="12" t="s">
        <v>78</v>
      </c>
      <c r="F71" s="22" t="s">
        <v>78</v>
      </c>
      <c r="G71" s="14">
        <v>5.9998199999999997</v>
      </c>
      <c r="H71" s="17"/>
      <c r="I71" s="124" t="s">
        <v>174</v>
      </c>
      <c r="J71" s="24" t="s">
        <v>95</v>
      </c>
      <c r="K71" s="25" t="s">
        <v>172</v>
      </c>
      <c r="L71" s="125"/>
      <c r="M71" s="69"/>
      <c r="N71" s="69"/>
      <c r="O71" s="69"/>
      <c r="P71" s="69"/>
      <c r="Q71" s="69"/>
      <c r="R71" s="69">
        <v>1</v>
      </c>
      <c r="S71" s="69"/>
      <c r="T71" s="69"/>
      <c r="U71" s="12">
        <v>2.0000000000000001E-4</v>
      </c>
      <c r="V71" s="12">
        <v>1.0002</v>
      </c>
      <c r="W71" s="79">
        <v>5.9998199999999997</v>
      </c>
      <c r="X71" s="126">
        <v>1</v>
      </c>
      <c r="Y71" s="127">
        <v>33.770000000000003</v>
      </c>
      <c r="Z71" s="121">
        <v>33.770000000000003</v>
      </c>
      <c r="AA71" s="81">
        <v>0</v>
      </c>
    </row>
    <row r="72" spans="1:27" ht="12" customHeight="1" x14ac:dyDescent="0.25">
      <c r="A72" s="24" t="s">
        <v>175</v>
      </c>
      <c r="B72" s="30">
        <v>64</v>
      </c>
      <c r="C72" s="77">
        <v>55</v>
      </c>
      <c r="D72" s="128">
        <v>25</v>
      </c>
      <c r="E72" s="12" t="s">
        <v>78</v>
      </c>
      <c r="F72" s="22" t="s">
        <v>78</v>
      </c>
      <c r="G72" s="14">
        <v>89.82016999999999</v>
      </c>
      <c r="H72" s="17">
        <v>245.87043</v>
      </c>
      <c r="I72" s="124" t="s">
        <v>176</v>
      </c>
      <c r="J72" s="24" t="s">
        <v>95</v>
      </c>
      <c r="K72" s="25" t="s">
        <v>172</v>
      </c>
      <c r="L72" s="125"/>
      <c r="M72" s="69"/>
      <c r="N72" s="69"/>
      <c r="O72" s="69"/>
      <c r="P72" s="69">
        <v>1</v>
      </c>
      <c r="Q72" s="69">
        <v>2</v>
      </c>
      <c r="R72" s="69">
        <v>3</v>
      </c>
      <c r="S72" s="69">
        <v>1</v>
      </c>
      <c r="T72" s="69"/>
      <c r="U72" s="12"/>
      <c r="V72" s="12">
        <v>7</v>
      </c>
      <c r="W72" s="79">
        <v>45.000169999999997</v>
      </c>
      <c r="X72" s="126">
        <v>5</v>
      </c>
      <c r="Y72" s="127">
        <v>30.18</v>
      </c>
      <c r="Z72" s="121">
        <v>30.18</v>
      </c>
      <c r="AA72" s="81">
        <v>44.82</v>
      </c>
    </row>
    <row r="73" spans="1:27" ht="12" customHeight="1" x14ac:dyDescent="0.25">
      <c r="A73" s="73" t="s">
        <v>177</v>
      </c>
      <c r="B73" s="30">
        <v>69</v>
      </c>
      <c r="C73" s="77">
        <v>46</v>
      </c>
      <c r="D73" s="31"/>
      <c r="E73" s="7" t="s">
        <v>78</v>
      </c>
      <c r="F73" s="63" t="s">
        <v>78</v>
      </c>
      <c r="G73" s="15">
        <v>92.970079999999996</v>
      </c>
      <c r="H73" s="18"/>
      <c r="I73" s="72" t="s">
        <v>178</v>
      </c>
      <c r="J73" s="73" t="s">
        <v>95</v>
      </c>
      <c r="K73" s="72" t="s">
        <v>179</v>
      </c>
      <c r="L73" s="129"/>
      <c r="M73" s="70"/>
      <c r="N73" s="70"/>
      <c r="O73" s="70"/>
      <c r="P73" s="70">
        <v>2</v>
      </c>
      <c r="Q73" s="70">
        <v>2</v>
      </c>
      <c r="R73" s="70">
        <v>2</v>
      </c>
      <c r="S73" s="70"/>
      <c r="T73" s="70"/>
      <c r="U73" s="7">
        <v>1E-4</v>
      </c>
      <c r="V73" s="41">
        <v>6.0000999999999998</v>
      </c>
      <c r="W73" s="79">
        <v>42.000079999999997</v>
      </c>
      <c r="X73" s="74">
        <v>5</v>
      </c>
      <c r="Y73" s="75">
        <v>24.03</v>
      </c>
      <c r="Z73" s="76">
        <v>24.03</v>
      </c>
      <c r="AA73" s="81">
        <v>50.97</v>
      </c>
    </row>
    <row r="74" spans="1:27" ht="12" customHeight="1" x14ac:dyDescent="0.25">
      <c r="A74" s="73" t="s">
        <v>180</v>
      </c>
      <c r="B74" s="30">
        <v>52</v>
      </c>
      <c r="C74" s="77">
        <v>72</v>
      </c>
      <c r="D74" s="130"/>
      <c r="E74" s="7" t="s">
        <v>78</v>
      </c>
      <c r="F74" s="63" t="s">
        <v>78</v>
      </c>
      <c r="G74" s="15">
        <v>89.861699999999999</v>
      </c>
      <c r="H74" s="18"/>
      <c r="I74" s="72" t="s">
        <v>181</v>
      </c>
      <c r="J74" s="73" t="s">
        <v>95</v>
      </c>
      <c r="K74" s="72" t="s">
        <v>179</v>
      </c>
      <c r="L74" s="129">
        <v>1</v>
      </c>
      <c r="M74" s="70">
        <v>1</v>
      </c>
      <c r="N74" s="70"/>
      <c r="O74" s="70"/>
      <c r="P74" s="70">
        <v>5</v>
      </c>
      <c r="Q74" s="70"/>
      <c r="R74" s="70"/>
      <c r="S74" s="70"/>
      <c r="T74" s="70"/>
      <c r="U74" s="7"/>
      <c r="V74" s="41">
        <v>7</v>
      </c>
      <c r="W74" s="79">
        <v>60.0017</v>
      </c>
      <c r="X74" s="74">
        <v>4</v>
      </c>
      <c r="Y74" s="75">
        <v>30.14</v>
      </c>
      <c r="Z74" s="76">
        <v>30.14</v>
      </c>
      <c r="AA74" s="81">
        <v>29.86</v>
      </c>
    </row>
    <row r="75" spans="1:27" ht="12" customHeight="1" x14ac:dyDescent="0.25">
      <c r="A75" s="73" t="s">
        <v>182</v>
      </c>
      <c r="B75" s="30">
        <v>54</v>
      </c>
      <c r="C75" s="77">
        <v>41</v>
      </c>
      <c r="D75" s="76">
        <v>20</v>
      </c>
      <c r="E75" s="7" t="s">
        <v>78</v>
      </c>
      <c r="F75" s="63" t="s">
        <v>78</v>
      </c>
      <c r="G75" s="15">
        <v>113.12092000000001</v>
      </c>
      <c r="H75" s="18">
        <v>295.95269999999999</v>
      </c>
      <c r="I75" s="72" t="s">
        <v>183</v>
      </c>
      <c r="J75" s="73" t="s">
        <v>95</v>
      </c>
      <c r="K75" s="72" t="s">
        <v>179</v>
      </c>
      <c r="L75" s="129"/>
      <c r="M75" s="70">
        <v>1</v>
      </c>
      <c r="N75" s="70"/>
      <c r="O75" s="70">
        <v>1</v>
      </c>
      <c r="P75" s="70">
        <v>3</v>
      </c>
      <c r="Q75" s="70">
        <v>1</v>
      </c>
      <c r="R75" s="70"/>
      <c r="S75" s="70">
        <v>2</v>
      </c>
      <c r="T75" s="70"/>
      <c r="U75" s="7"/>
      <c r="V75" s="41">
        <v>8</v>
      </c>
      <c r="W75" s="79">
        <v>60.000920000000008</v>
      </c>
      <c r="X75" s="74">
        <v>6</v>
      </c>
      <c r="Y75" s="75">
        <v>36.880000000000003</v>
      </c>
      <c r="Z75" s="76">
        <v>36.880000000000003</v>
      </c>
      <c r="AA75" s="81">
        <v>53.12</v>
      </c>
    </row>
    <row r="76" spans="1:27" ht="12" customHeight="1" x14ac:dyDescent="0.25">
      <c r="A76" s="24" t="s">
        <v>184</v>
      </c>
      <c r="B76" s="30">
        <v>23</v>
      </c>
      <c r="C76" s="77">
        <v>42</v>
      </c>
      <c r="D76" s="78"/>
      <c r="E76" s="12" t="s">
        <v>78</v>
      </c>
      <c r="F76" s="22" t="s">
        <v>78</v>
      </c>
      <c r="G76" s="14">
        <v>136.04192</v>
      </c>
      <c r="H76" s="17"/>
      <c r="I76" s="25" t="s">
        <v>185</v>
      </c>
      <c r="J76" s="24" t="s">
        <v>95</v>
      </c>
      <c r="K76" s="25" t="s">
        <v>186</v>
      </c>
      <c r="L76" s="71">
        <v>2</v>
      </c>
      <c r="M76" s="11"/>
      <c r="N76" s="11">
        <v>1</v>
      </c>
      <c r="O76" s="11">
        <v>1</v>
      </c>
      <c r="P76" s="11">
        <v>3</v>
      </c>
      <c r="Q76" s="11">
        <v>3</v>
      </c>
      <c r="R76" s="11"/>
      <c r="S76" s="11"/>
      <c r="T76" s="11"/>
      <c r="U76" s="12"/>
      <c r="V76" s="12">
        <v>10</v>
      </c>
      <c r="W76" s="79">
        <v>83.001920000000013</v>
      </c>
      <c r="X76" s="26">
        <v>5</v>
      </c>
      <c r="Y76" s="27">
        <v>21.96</v>
      </c>
      <c r="Z76" s="121">
        <v>21.96</v>
      </c>
      <c r="AA76" s="81">
        <v>53.04</v>
      </c>
    </row>
    <row r="77" spans="1:27" ht="12" customHeight="1" x14ac:dyDescent="0.25">
      <c r="A77" s="122" t="s">
        <v>187</v>
      </c>
      <c r="B77" s="30">
        <v>19</v>
      </c>
      <c r="C77" s="77">
        <v>7</v>
      </c>
      <c r="D77" s="123"/>
      <c r="E77" s="12" t="s">
        <v>78</v>
      </c>
      <c r="F77" s="22" t="s">
        <v>270</v>
      </c>
      <c r="G77" s="14">
        <v>158.19122999999999</v>
      </c>
      <c r="H77" s="17"/>
      <c r="I77" s="124" t="s">
        <v>188</v>
      </c>
      <c r="J77" s="24" t="s">
        <v>95</v>
      </c>
      <c r="K77" s="25" t="s">
        <v>186</v>
      </c>
      <c r="L77" s="125">
        <v>1</v>
      </c>
      <c r="M77" s="69"/>
      <c r="N77" s="69">
        <v>4</v>
      </c>
      <c r="O77" s="69"/>
      <c r="P77" s="69">
        <v>4</v>
      </c>
      <c r="Q77" s="69">
        <v>1</v>
      </c>
      <c r="R77" s="69"/>
      <c r="S77" s="69"/>
      <c r="T77" s="69"/>
      <c r="U77" s="12"/>
      <c r="V77" s="12">
        <v>10</v>
      </c>
      <c r="W77" s="79">
        <v>85.001229999999993</v>
      </c>
      <c r="X77" s="126">
        <v>6</v>
      </c>
      <c r="Y77" s="127">
        <v>16.809999999999999</v>
      </c>
      <c r="Z77" s="121">
        <v>16.809999999999999</v>
      </c>
      <c r="AA77" s="81">
        <v>73.19</v>
      </c>
    </row>
    <row r="78" spans="1:27" ht="12" customHeight="1" x14ac:dyDescent="0.25">
      <c r="A78" s="24" t="s">
        <v>189</v>
      </c>
      <c r="B78" s="30">
        <v>83</v>
      </c>
      <c r="C78" s="77">
        <v>49</v>
      </c>
      <c r="D78" s="128">
        <v>12</v>
      </c>
      <c r="E78" s="12" t="s">
        <v>78</v>
      </c>
      <c r="F78" s="22" t="s">
        <v>78</v>
      </c>
      <c r="G78" s="14">
        <v>72.29007</v>
      </c>
      <c r="H78" s="17">
        <v>366.52322000000004</v>
      </c>
      <c r="I78" s="124" t="s">
        <v>190</v>
      </c>
      <c r="J78" s="24" t="s">
        <v>95</v>
      </c>
      <c r="K78" s="25" t="s">
        <v>186</v>
      </c>
      <c r="L78" s="125"/>
      <c r="M78" s="69"/>
      <c r="N78" s="69"/>
      <c r="O78" s="69"/>
      <c r="P78" s="69"/>
      <c r="Q78" s="69">
        <v>1</v>
      </c>
      <c r="R78" s="69">
        <v>1</v>
      </c>
      <c r="S78" s="69">
        <v>2</v>
      </c>
      <c r="T78" s="69"/>
      <c r="U78" s="12"/>
      <c r="V78" s="12">
        <v>4</v>
      </c>
      <c r="W78" s="79">
        <v>23.000070000000001</v>
      </c>
      <c r="X78" s="126">
        <v>5</v>
      </c>
      <c r="Y78" s="127">
        <v>25.71</v>
      </c>
      <c r="Z78" s="121">
        <v>25.71</v>
      </c>
      <c r="AA78" s="81">
        <v>49.29</v>
      </c>
    </row>
    <row r="79" spans="1:27" ht="12" customHeight="1" x14ac:dyDescent="0.25">
      <c r="A79" s="73" t="s">
        <v>191</v>
      </c>
      <c r="B79" s="30">
        <v>1</v>
      </c>
      <c r="C79" s="77">
        <v>21</v>
      </c>
      <c r="D79" s="31"/>
      <c r="E79" s="7" t="s">
        <v>270</v>
      </c>
      <c r="F79" s="63" t="s">
        <v>78</v>
      </c>
      <c r="G79" s="16">
        <v>163.73622</v>
      </c>
      <c r="H79" s="18"/>
      <c r="I79" s="138" t="s">
        <v>192</v>
      </c>
      <c r="J79" s="139" t="s">
        <v>95</v>
      </c>
      <c r="K79" s="138" t="s">
        <v>193</v>
      </c>
      <c r="L79" s="129">
        <v>5</v>
      </c>
      <c r="M79" s="70">
        <v>3</v>
      </c>
      <c r="N79" s="70">
        <v>2</v>
      </c>
      <c r="O79" s="70"/>
      <c r="P79" s="70"/>
      <c r="Q79" s="70"/>
      <c r="R79" s="70"/>
      <c r="S79" s="70"/>
      <c r="T79" s="70"/>
      <c r="U79" s="7"/>
      <c r="V79" s="7">
        <v>10</v>
      </c>
      <c r="W79" s="80">
        <v>98.006219999999999</v>
      </c>
      <c r="X79" s="74">
        <v>5</v>
      </c>
      <c r="Y79" s="75">
        <v>9.27</v>
      </c>
      <c r="Z79" s="76">
        <v>9.27</v>
      </c>
      <c r="AA79" s="81">
        <v>65.73</v>
      </c>
    </row>
    <row r="80" spans="1:27" ht="12" customHeight="1" x14ac:dyDescent="0.25">
      <c r="A80" s="73" t="s">
        <v>194</v>
      </c>
      <c r="B80" s="30">
        <v>76</v>
      </c>
      <c r="C80" s="77">
        <v>24</v>
      </c>
      <c r="D80" s="130"/>
      <c r="E80" s="7" t="s">
        <v>78</v>
      </c>
      <c r="F80" s="63" t="s">
        <v>78</v>
      </c>
      <c r="G80" s="16">
        <v>97.34020000000001</v>
      </c>
      <c r="H80" s="18"/>
      <c r="I80" s="138" t="s">
        <v>195</v>
      </c>
      <c r="J80" s="139" t="s">
        <v>95</v>
      </c>
      <c r="K80" s="138" t="s">
        <v>193</v>
      </c>
      <c r="L80" s="129"/>
      <c r="M80" s="70"/>
      <c r="N80" s="70">
        <v>2</v>
      </c>
      <c r="O80" s="70">
        <v>1</v>
      </c>
      <c r="P80" s="70"/>
      <c r="Q80" s="70">
        <v>1</v>
      </c>
      <c r="R80" s="70"/>
      <c r="S80" s="70"/>
      <c r="T80" s="70"/>
      <c r="U80" s="7"/>
      <c r="V80" s="7">
        <v>4</v>
      </c>
      <c r="W80" s="80">
        <v>34.0002</v>
      </c>
      <c r="X80" s="74">
        <v>5</v>
      </c>
      <c r="Y80" s="75">
        <v>11.66</v>
      </c>
      <c r="Z80" s="76">
        <v>11.66</v>
      </c>
      <c r="AA80" s="81">
        <v>63.34</v>
      </c>
    </row>
    <row r="81" spans="1:27" ht="12" customHeight="1" x14ac:dyDescent="0.25">
      <c r="A81" s="73" t="s">
        <v>196</v>
      </c>
      <c r="B81" s="30">
        <v>45</v>
      </c>
      <c r="C81" s="77">
        <v>22</v>
      </c>
      <c r="D81" s="76">
        <v>5</v>
      </c>
      <c r="E81" s="7" t="s">
        <v>78</v>
      </c>
      <c r="F81" s="63" t="s">
        <v>78</v>
      </c>
      <c r="G81" s="16">
        <v>132.09115</v>
      </c>
      <c r="H81" s="18">
        <v>393.16756999999996</v>
      </c>
      <c r="I81" s="138" t="s">
        <v>197</v>
      </c>
      <c r="J81" s="139" t="s">
        <v>95</v>
      </c>
      <c r="K81" s="138" t="s">
        <v>193</v>
      </c>
      <c r="L81" s="129">
        <v>1</v>
      </c>
      <c r="M81" s="70"/>
      <c r="N81" s="70">
        <v>5</v>
      </c>
      <c r="O81" s="70"/>
      <c r="P81" s="70">
        <v>1</v>
      </c>
      <c r="Q81" s="70"/>
      <c r="R81" s="70"/>
      <c r="S81" s="70">
        <v>1</v>
      </c>
      <c r="T81" s="70"/>
      <c r="U81" s="7"/>
      <c r="V81" s="7">
        <v>8</v>
      </c>
      <c r="W81" s="80">
        <v>68.001149999999996</v>
      </c>
      <c r="X81" s="74">
        <v>5</v>
      </c>
      <c r="Y81" s="75">
        <v>10.91</v>
      </c>
      <c r="Z81" s="76">
        <v>10.91</v>
      </c>
      <c r="AA81" s="81">
        <v>64.09</v>
      </c>
    </row>
    <row r="82" spans="1:27" ht="12" customHeight="1" x14ac:dyDescent="0.25">
      <c r="A82" s="24" t="s">
        <v>198</v>
      </c>
      <c r="B82" s="30">
        <v>35</v>
      </c>
      <c r="C82" s="77">
        <v>73</v>
      </c>
      <c r="D82" s="78"/>
      <c r="E82" s="12" t="s">
        <v>78</v>
      </c>
      <c r="F82" s="22" t="s">
        <v>78</v>
      </c>
      <c r="G82" s="14">
        <v>106.76038</v>
      </c>
      <c r="H82" s="17"/>
      <c r="I82" s="25" t="s">
        <v>199</v>
      </c>
      <c r="J82" s="24" t="s">
        <v>95</v>
      </c>
      <c r="K82" s="25" t="s">
        <v>200</v>
      </c>
      <c r="L82" s="71"/>
      <c r="M82" s="11"/>
      <c r="N82" s="11">
        <v>1</v>
      </c>
      <c r="O82" s="11">
        <v>2</v>
      </c>
      <c r="P82" s="11">
        <v>2</v>
      </c>
      <c r="Q82" s="11">
        <v>4</v>
      </c>
      <c r="R82" s="11">
        <v>1</v>
      </c>
      <c r="S82" s="11"/>
      <c r="T82" s="11"/>
      <c r="U82" s="12"/>
      <c r="V82" s="12">
        <v>10</v>
      </c>
      <c r="W82" s="79">
        <v>77.000380000000007</v>
      </c>
      <c r="X82" s="26">
        <v>3</v>
      </c>
      <c r="Y82" s="27">
        <v>15.24</v>
      </c>
      <c r="Z82" s="121">
        <v>15.24</v>
      </c>
      <c r="AA82" s="81">
        <v>29.759999999999998</v>
      </c>
    </row>
    <row r="83" spans="1:27" ht="12" customHeight="1" x14ac:dyDescent="0.25">
      <c r="A83" s="122" t="s">
        <v>201</v>
      </c>
      <c r="B83" s="30">
        <v>5</v>
      </c>
      <c r="C83" s="77">
        <v>12</v>
      </c>
      <c r="D83" s="123"/>
      <c r="E83" s="12" t="s">
        <v>78</v>
      </c>
      <c r="F83" s="22" t="s">
        <v>270</v>
      </c>
      <c r="G83" s="14">
        <v>162.48349999999999</v>
      </c>
      <c r="H83" s="17"/>
      <c r="I83" s="124" t="s">
        <v>202</v>
      </c>
      <c r="J83" s="24" t="s">
        <v>95</v>
      </c>
      <c r="K83" s="25" t="s">
        <v>200</v>
      </c>
      <c r="L83" s="125">
        <v>4</v>
      </c>
      <c r="M83" s="69"/>
      <c r="N83" s="69">
        <v>3</v>
      </c>
      <c r="O83" s="69"/>
      <c r="P83" s="69">
        <v>3</v>
      </c>
      <c r="Q83" s="69"/>
      <c r="R83" s="69"/>
      <c r="S83" s="69"/>
      <c r="T83" s="69"/>
      <c r="U83" s="12"/>
      <c r="V83" s="12">
        <v>10</v>
      </c>
      <c r="W83" s="79">
        <v>91.003500000000003</v>
      </c>
      <c r="X83" s="126">
        <v>6</v>
      </c>
      <c r="Y83" s="127">
        <v>18.52</v>
      </c>
      <c r="Z83" s="121">
        <v>18.52</v>
      </c>
      <c r="AA83" s="81">
        <v>71.48</v>
      </c>
    </row>
    <row r="84" spans="1:27" ht="12" customHeight="1" x14ac:dyDescent="0.25">
      <c r="A84" s="24" t="s">
        <v>203</v>
      </c>
      <c r="B84" s="30">
        <v>27</v>
      </c>
      <c r="C84" s="77">
        <v>17</v>
      </c>
      <c r="D84" s="128">
        <v>3</v>
      </c>
      <c r="E84" s="12" t="s">
        <v>78</v>
      </c>
      <c r="F84" s="22" t="s">
        <v>270</v>
      </c>
      <c r="G84" s="14">
        <v>148.79118</v>
      </c>
      <c r="H84" s="17">
        <v>418.03505999999999</v>
      </c>
      <c r="I84" s="124" t="s">
        <v>204</v>
      </c>
      <c r="J84" s="24" t="s">
        <v>95</v>
      </c>
      <c r="K84" s="25" t="s">
        <v>200</v>
      </c>
      <c r="L84" s="125">
        <v>1</v>
      </c>
      <c r="M84" s="69"/>
      <c r="N84" s="69">
        <v>3</v>
      </c>
      <c r="O84" s="69"/>
      <c r="P84" s="69">
        <v>3</v>
      </c>
      <c r="Q84" s="69">
        <v>2</v>
      </c>
      <c r="R84" s="69">
        <v>1</v>
      </c>
      <c r="S84" s="69"/>
      <c r="T84" s="69"/>
      <c r="U84" s="12"/>
      <c r="V84" s="12">
        <v>10</v>
      </c>
      <c r="W84" s="79">
        <v>81.001180000000005</v>
      </c>
      <c r="X84" s="126">
        <v>6</v>
      </c>
      <c r="Y84" s="127">
        <v>22.21</v>
      </c>
      <c r="Z84" s="121">
        <v>22.21</v>
      </c>
      <c r="AA84" s="81">
        <v>67.789999999999992</v>
      </c>
    </row>
    <row r="85" spans="1:27" ht="12" customHeight="1" x14ac:dyDescent="0.25">
      <c r="A85" s="73" t="s">
        <v>205</v>
      </c>
      <c r="B85" s="30">
        <v>78</v>
      </c>
      <c r="C85" s="77">
        <v>87</v>
      </c>
      <c r="D85" s="31"/>
      <c r="E85" s="7" t="s">
        <v>78</v>
      </c>
      <c r="F85" s="63" t="s">
        <v>78</v>
      </c>
      <c r="G85" s="15">
        <v>44.451639999999998</v>
      </c>
      <c r="H85" s="18"/>
      <c r="I85" s="72" t="s">
        <v>206</v>
      </c>
      <c r="J85" s="73" t="s">
        <v>95</v>
      </c>
      <c r="K85" s="72" t="s">
        <v>207</v>
      </c>
      <c r="L85" s="129">
        <v>2</v>
      </c>
      <c r="M85" s="70"/>
      <c r="N85" s="70"/>
      <c r="O85" s="70"/>
      <c r="P85" s="70"/>
      <c r="Q85" s="70"/>
      <c r="R85" s="70">
        <v>2</v>
      </c>
      <c r="S85" s="70"/>
      <c r="T85" s="70"/>
      <c r="U85" s="7"/>
      <c r="V85" s="41">
        <v>4</v>
      </c>
      <c r="W85" s="79">
        <v>32.001640000000002</v>
      </c>
      <c r="X85" s="74">
        <v>2</v>
      </c>
      <c r="Y85" s="75">
        <v>17.55</v>
      </c>
      <c r="Z85" s="76">
        <v>17.55</v>
      </c>
      <c r="AA85" s="81">
        <v>12.45</v>
      </c>
    </row>
    <row r="86" spans="1:27" ht="12" customHeight="1" x14ac:dyDescent="0.25">
      <c r="A86" s="73" t="s">
        <v>208</v>
      </c>
      <c r="B86" s="30">
        <v>70</v>
      </c>
      <c r="C86" s="77">
        <v>37</v>
      </c>
      <c r="D86" s="130"/>
      <c r="E86" s="7" t="s">
        <v>78</v>
      </c>
      <c r="F86" s="63" t="s">
        <v>78</v>
      </c>
      <c r="G86" s="15">
        <v>94.500159999999994</v>
      </c>
      <c r="H86" s="18"/>
      <c r="I86" s="72" t="s">
        <v>209</v>
      </c>
      <c r="J86" s="73" t="s">
        <v>95</v>
      </c>
      <c r="K86" s="72" t="s">
        <v>207</v>
      </c>
      <c r="L86" s="129"/>
      <c r="M86" s="70"/>
      <c r="N86" s="70"/>
      <c r="O86" s="70">
        <v>1</v>
      </c>
      <c r="P86" s="70"/>
      <c r="Q86" s="70">
        <v>2</v>
      </c>
      <c r="R86" s="70">
        <v>2</v>
      </c>
      <c r="S86" s="70">
        <v>1</v>
      </c>
      <c r="T86" s="70">
        <v>1</v>
      </c>
      <c r="U86" s="7"/>
      <c r="V86" s="41">
        <v>7</v>
      </c>
      <c r="W86" s="79">
        <v>40.000159999999994</v>
      </c>
      <c r="X86" s="74">
        <v>5</v>
      </c>
      <c r="Y86" s="75">
        <v>20.5</v>
      </c>
      <c r="Z86" s="76">
        <v>20.5</v>
      </c>
      <c r="AA86" s="81">
        <v>54.5</v>
      </c>
    </row>
    <row r="87" spans="1:27" ht="12" customHeight="1" x14ac:dyDescent="0.25">
      <c r="A87" s="73" t="s">
        <v>210</v>
      </c>
      <c r="B87" s="30">
        <v>80</v>
      </c>
      <c r="C87" s="77">
        <v>86</v>
      </c>
      <c r="D87" s="76">
        <v>29</v>
      </c>
      <c r="E87" s="7" t="s">
        <v>78</v>
      </c>
      <c r="F87" s="63" t="s">
        <v>78</v>
      </c>
      <c r="G87" s="15">
        <v>39.670900000000003</v>
      </c>
      <c r="H87" s="18">
        <v>178.62270000000001</v>
      </c>
      <c r="I87" s="72" t="s">
        <v>211</v>
      </c>
      <c r="J87" s="73" t="s">
        <v>95</v>
      </c>
      <c r="K87" s="72" t="s">
        <v>207</v>
      </c>
      <c r="L87" s="129">
        <v>1</v>
      </c>
      <c r="M87" s="70"/>
      <c r="N87" s="70">
        <v>1</v>
      </c>
      <c r="O87" s="70"/>
      <c r="P87" s="70">
        <v>1</v>
      </c>
      <c r="Q87" s="70"/>
      <c r="R87" s="70"/>
      <c r="S87" s="70"/>
      <c r="T87" s="70"/>
      <c r="U87" s="7"/>
      <c r="V87" s="41">
        <v>3</v>
      </c>
      <c r="W87" s="79">
        <v>27.000900000000001</v>
      </c>
      <c r="X87" s="74">
        <v>2</v>
      </c>
      <c r="Y87" s="75">
        <v>17.329999999999998</v>
      </c>
      <c r="Z87" s="76">
        <v>17.329999999999998</v>
      </c>
      <c r="AA87" s="81">
        <v>12.670000000000002</v>
      </c>
    </row>
    <row r="88" spans="1:27" ht="12" customHeight="1" x14ac:dyDescent="0.25">
      <c r="A88" s="24" t="s">
        <v>212</v>
      </c>
      <c r="B88" s="30">
        <v>51</v>
      </c>
      <c r="C88" s="77">
        <v>70</v>
      </c>
      <c r="D88" s="78"/>
      <c r="E88" s="12" t="s">
        <v>78</v>
      </c>
      <c r="F88" s="22" t="s">
        <v>78</v>
      </c>
      <c r="G88" s="14">
        <v>92.300249999999991</v>
      </c>
      <c r="H88" s="17"/>
      <c r="I88" s="25" t="s">
        <v>213</v>
      </c>
      <c r="J88" s="24" t="s">
        <v>95</v>
      </c>
      <c r="K88" s="25" t="s">
        <v>214</v>
      </c>
      <c r="L88" s="71"/>
      <c r="M88" s="11"/>
      <c r="N88" s="11"/>
      <c r="O88" s="11"/>
      <c r="P88" s="11">
        <v>2</v>
      </c>
      <c r="Q88" s="11">
        <v>4</v>
      </c>
      <c r="R88" s="11">
        <v>2</v>
      </c>
      <c r="S88" s="11">
        <v>1</v>
      </c>
      <c r="T88" s="11">
        <v>1</v>
      </c>
      <c r="U88" s="12"/>
      <c r="V88" s="12">
        <v>10</v>
      </c>
      <c r="W88" s="79">
        <v>61.000249999999994</v>
      </c>
      <c r="X88" s="26">
        <v>4</v>
      </c>
      <c r="Y88" s="27">
        <v>28.7</v>
      </c>
      <c r="Z88" s="121">
        <v>28.7</v>
      </c>
      <c r="AA88" s="81">
        <v>31.3</v>
      </c>
    </row>
    <row r="89" spans="1:27" ht="12" customHeight="1" x14ac:dyDescent="0.25">
      <c r="A89" s="122" t="s">
        <v>215</v>
      </c>
      <c r="B89" s="30">
        <v>20</v>
      </c>
      <c r="C89" s="77">
        <v>25</v>
      </c>
      <c r="D89" s="123"/>
      <c r="E89" s="12" t="s">
        <v>78</v>
      </c>
      <c r="F89" s="22" t="s">
        <v>271</v>
      </c>
      <c r="G89" s="14">
        <v>147.71051</v>
      </c>
      <c r="H89" s="17"/>
      <c r="I89" s="124" t="s">
        <v>216</v>
      </c>
      <c r="J89" s="24" t="s">
        <v>95</v>
      </c>
      <c r="K89" s="25" t="s">
        <v>214</v>
      </c>
      <c r="L89" s="125"/>
      <c r="M89" s="69"/>
      <c r="N89" s="69">
        <v>6</v>
      </c>
      <c r="O89" s="69">
        <v>1</v>
      </c>
      <c r="P89" s="69">
        <v>1</v>
      </c>
      <c r="Q89" s="69">
        <v>2</v>
      </c>
      <c r="R89" s="69"/>
      <c r="S89" s="69"/>
      <c r="T89" s="69"/>
      <c r="U89" s="12"/>
      <c r="V89" s="12">
        <v>10</v>
      </c>
      <c r="W89" s="79">
        <v>85.000510000000006</v>
      </c>
      <c r="X89" s="126">
        <v>6</v>
      </c>
      <c r="Y89" s="127">
        <v>27.29</v>
      </c>
      <c r="Z89" s="121">
        <v>27.29</v>
      </c>
      <c r="AA89" s="81">
        <v>62.71</v>
      </c>
    </row>
    <row r="90" spans="1:27" ht="12" customHeight="1" x14ac:dyDescent="0.25">
      <c r="A90" s="24" t="s">
        <v>217</v>
      </c>
      <c r="B90" s="30">
        <v>30</v>
      </c>
      <c r="C90" s="77">
        <v>52</v>
      </c>
      <c r="D90" s="128">
        <v>11</v>
      </c>
      <c r="E90" s="12" t="s">
        <v>78</v>
      </c>
      <c r="F90" s="22" t="s">
        <v>78</v>
      </c>
      <c r="G90" s="14">
        <v>127.53116</v>
      </c>
      <c r="H90" s="17">
        <v>367.54192</v>
      </c>
      <c r="I90" s="124" t="s">
        <v>218</v>
      </c>
      <c r="J90" s="24" t="s">
        <v>95</v>
      </c>
      <c r="K90" s="25" t="s">
        <v>214</v>
      </c>
      <c r="L90" s="125">
        <v>1</v>
      </c>
      <c r="M90" s="69"/>
      <c r="N90" s="69">
        <v>2</v>
      </c>
      <c r="O90" s="69"/>
      <c r="P90" s="69">
        <v>3</v>
      </c>
      <c r="Q90" s="69">
        <v>4</v>
      </c>
      <c r="R90" s="69"/>
      <c r="S90" s="69"/>
      <c r="T90" s="69"/>
      <c r="U90" s="12"/>
      <c r="V90" s="12">
        <v>10</v>
      </c>
      <c r="W90" s="79">
        <v>80.001159999999999</v>
      </c>
      <c r="X90" s="126">
        <v>5</v>
      </c>
      <c r="Y90" s="127">
        <v>27.47</v>
      </c>
      <c r="Z90" s="121">
        <v>27.47</v>
      </c>
      <c r="AA90" s="81">
        <v>47.53</v>
      </c>
    </row>
    <row r="91" spans="1:27" ht="12" customHeight="1" x14ac:dyDescent="0.25">
      <c r="A91" s="73" t="s">
        <v>219</v>
      </c>
      <c r="B91" s="30">
        <v>48</v>
      </c>
      <c r="C91" s="77">
        <v>40</v>
      </c>
      <c r="D91" s="31"/>
      <c r="E91" s="7" t="s">
        <v>78</v>
      </c>
      <c r="F91" s="63" t="s">
        <v>78</v>
      </c>
      <c r="G91" s="16">
        <v>116.36033</v>
      </c>
      <c r="H91" s="18"/>
      <c r="I91" s="138" t="s">
        <v>220</v>
      </c>
      <c r="J91" s="139" t="s">
        <v>95</v>
      </c>
      <c r="K91" s="138" t="s">
        <v>221</v>
      </c>
      <c r="L91" s="129"/>
      <c r="M91" s="70"/>
      <c r="N91" s="70">
        <v>2</v>
      </c>
      <c r="O91" s="70"/>
      <c r="P91" s="70">
        <v>3</v>
      </c>
      <c r="Q91" s="70">
        <v>3</v>
      </c>
      <c r="R91" s="70"/>
      <c r="S91" s="70"/>
      <c r="T91" s="70"/>
      <c r="U91" s="7"/>
      <c r="V91" s="7">
        <v>8</v>
      </c>
      <c r="W91" s="80">
        <v>63.000330000000005</v>
      </c>
      <c r="X91" s="74">
        <v>5</v>
      </c>
      <c r="Y91" s="75">
        <v>21.64</v>
      </c>
      <c r="Z91" s="76">
        <v>21.64</v>
      </c>
      <c r="AA91" s="81">
        <v>53.36</v>
      </c>
    </row>
    <row r="92" spans="1:27" ht="12" customHeight="1" x14ac:dyDescent="0.25">
      <c r="A92" s="73" t="s">
        <v>222</v>
      </c>
      <c r="B92" s="30">
        <v>84</v>
      </c>
      <c r="C92" s="77">
        <v>85</v>
      </c>
      <c r="D92" s="130"/>
      <c r="E92" s="7" t="s">
        <v>78</v>
      </c>
      <c r="F92" s="63" t="s">
        <v>78</v>
      </c>
      <c r="G92" s="16">
        <v>27.640060000000002</v>
      </c>
      <c r="H92" s="18"/>
      <c r="I92" s="138" t="s">
        <v>223</v>
      </c>
      <c r="J92" s="139" t="s">
        <v>95</v>
      </c>
      <c r="K92" s="138" t="s">
        <v>221</v>
      </c>
      <c r="L92" s="129"/>
      <c r="M92" s="70"/>
      <c r="N92" s="70"/>
      <c r="O92" s="70"/>
      <c r="P92" s="70">
        <v>1</v>
      </c>
      <c r="Q92" s="70"/>
      <c r="R92" s="70">
        <v>1</v>
      </c>
      <c r="S92" s="70"/>
      <c r="T92" s="70">
        <v>4</v>
      </c>
      <c r="U92" s="7"/>
      <c r="V92" s="7">
        <v>6</v>
      </c>
      <c r="W92" s="80">
        <v>14.000060000000001</v>
      </c>
      <c r="X92" s="74">
        <v>2</v>
      </c>
      <c r="Y92" s="75">
        <v>16.36</v>
      </c>
      <c r="Z92" s="76">
        <v>16.36</v>
      </c>
      <c r="AA92" s="81">
        <v>13.64</v>
      </c>
    </row>
    <row r="93" spans="1:27" ht="12" customHeight="1" x14ac:dyDescent="0.25">
      <c r="A93" s="73" t="s">
        <v>224</v>
      </c>
      <c r="B93" s="30">
        <v>12</v>
      </c>
      <c r="C93" s="77">
        <v>34</v>
      </c>
      <c r="D93" s="76">
        <v>21</v>
      </c>
      <c r="E93" s="7" t="s">
        <v>78</v>
      </c>
      <c r="F93" s="63" t="s">
        <v>78</v>
      </c>
      <c r="G93" s="16">
        <v>145.28253000000001</v>
      </c>
      <c r="H93" s="18">
        <v>289.28291999999999</v>
      </c>
      <c r="I93" s="138" t="s">
        <v>225</v>
      </c>
      <c r="J93" s="139" t="s">
        <v>95</v>
      </c>
      <c r="K93" s="138" t="s">
        <v>221</v>
      </c>
      <c r="L93" s="129">
        <v>1</v>
      </c>
      <c r="M93" s="70">
        <v>2</v>
      </c>
      <c r="N93" s="70">
        <v>3</v>
      </c>
      <c r="O93" s="70"/>
      <c r="P93" s="70">
        <v>3</v>
      </c>
      <c r="Q93" s="70">
        <v>1</v>
      </c>
      <c r="R93" s="70"/>
      <c r="S93" s="70"/>
      <c r="T93" s="70"/>
      <c r="U93" s="7"/>
      <c r="V93" s="7">
        <v>10</v>
      </c>
      <c r="W93" s="80">
        <v>88.002529999999993</v>
      </c>
      <c r="X93" s="74">
        <v>5</v>
      </c>
      <c r="Y93" s="75">
        <v>17.72</v>
      </c>
      <c r="Z93" s="76">
        <v>17.72</v>
      </c>
      <c r="AA93" s="81">
        <v>57.28</v>
      </c>
    </row>
    <row r="94" spans="1:27" ht="12" customHeight="1" x14ac:dyDescent="0.25">
      <c r="A94" s="24" t="s">
        <v>226</v>
      </c>
      <c r="B94" s="30">
        <v>67</v>
      </c>
      <c r="C94" s="77">
        <v>53</v>
      </c>
      <c r="D94" s="78"/>
      <c r="E94" s="12" t="s">
        <v>78</v>
      </c>
      <c r="F94" s="22" t="s">
        <v>78</v>
      </c>
      <c r="G94" s="14">
        <v>89.520150000000001</v>
      </c>
      <c r="H94" s="17"/>
      <c r="I94" s="25" t="s">
        <v>227</v>
      </c>
      <c r="J94" s="24" t="s">
        <v>95</v>
      </c>
      <c r="K94" s="25" t="s">
        <v>228</v>
      </c>
      <c r="L94" s="71"/>
      <c r="M94" s="11"/>
      <c r="N94" s="11"/>
      <c r="O94" s="11"/>
      <c r="P94" s="11"/>
      <c r="Q94" s="11">
        <v>3</v>
      </c>
      <c r="R94" s="11">
        <v>2</v>
      </c>
      <c r="S94" s="11">
        <v>2</v>
      </c>
      <c r="T94" s="11">
        <v>2</v>
      </c>
      <c r="U94" s="12"/>
      <c r="V94" s="12">
        <v>9</v>
      </c>
      <c r="W94" s="79">
        <v>43.000149999999998</v>
      </c>
      <c r="X94" s="26">
        <v>4</v>
      </c>
      <c r="Y94" s="27">
        <v>13.48</v>
      </c>
      <c r="Z94" s="121">
        <v>13.48</v>
      </c>
      <c r="AA94" s="81">
        <v>46.519999999999996</v>
      </c>
    </row>
    <row r="95" spans="1:27" ht="12" customHeight="1" x14ac:dyDescent="0.25">
      <c r="A95" s="122" t="s">
        <v>229</v>
      </c>
      <c r="B95" s="30">
        <v>43</v>
      </c>
      <c r="C95" s="77">
        <v>71</v>
      </c>
      <c r="D95" s="123"/>
      <c r="E95" s="12" t="s">
        <v>78</v>
      </c>
      <c r="F95" s="22" t="s">
        <v>78</v>
      </c>
      <c r="G95" s="14">
        <v>99.290359999999993</v>
      </c>
      <c r="H95" s="17"/>
      <c r="I95" s="124" t="s">
        <v>230</v>
      </c>
      <c r="J95" s="24" t="s">
        <v>95</v>
      </c>
      <c r="K95" s="25" t="s">
        <v>228</v>
      </c>
      <c r="L95" s="125"/>
      <c r="M95" s="69"/>
      <c r="N95" s="69">
        <v>3</v>
      </c>
      <c r="O95" s="69">
        <v>1</v>
      </c>
      <c r="P95" s="69">
        <v>2</v>
      </c>
      <c r="Q95" s="69"/>
      <c r="R95" s="69">
        <v>2</v>
      </c>
      <c r="S95" s="69">
        <v>1</v>
      </c>
      <c r="T95" s="69"/>
      <c r="U95" s="12"/>
      <c r="V95" s="12">
        <v>9</v>
      </c>
      <c r="W95" s="79">
        <v>69.000360000000001</v>
      </c>
      <c r="X95" s="126">
        <v>3</v>
      </c>
      <c r="Y95" s="127">
        <v>14.71</v>
      </c>
      <c r="Z95" s="121">
        <v>14.71</v>
      </c>
      <c r="AA95" s="81">
        <v>30.29</v>
      </c>
    </row>
    <row r="96" spans="1:27" ht="12" customHeight="1" x14ac:dyDescent="0.25">
      <c r="A96" s="90" t="s">
        <v>231</v>
      </c>
      <c r="B96" s="82">
        <v>92</v>
      </c>
      <c r="C96" s="82">
        <v>89</v>
      </c>
      <c r="D96" s="136">
        <v>28</v>
      </c>
      <c r="E96" s="91" t="s">
        <v>78</v>
      </c>
      <c r="F96" s="92" t="s">
        <v>78</v>
      </c>
      <c r="G96" s="93">
        <v>0</v>
      </c>
      <c r="H96" s="94">
        <v>188.81050999999999</v>
      </c>
      <c r="I96" s="140" t="s">
        <v>232</v>
      </c>
      <c r="J96" s="90" t="s">
        <v>95</v>
      </c>
      <c r="K96" s="95" t="s">
        <v>228</v>
      </c>
      <c r="L96" s="141"/>
      <c r="M96" s="96"/>
      <c r="N96" s="96"/>
      <c r="O96" s="96"/>
      <c r="P96" s="96"/>
      <c r="Q96" s="96"/>
      <c r="R96" s="96"/>
      <c r="S96" s="96"/>
      <c r="T96" s="96"/>
      <c r="U96" s="91"/>
      <c r="V96" s="91">
        <v>0</v>
      </c>
      <c r="W96" s="97">
        <v>0</v>
      </c>
      <c r="X96" s="142"/>
      <c r="Y96" s="143"/>
      <c r="Z96" s="144">
        <v>0</v>
      </c>
      <c r="AA96" s="98">
        <v>0</v>
      </c>
    </row>
    <row r="97" spans="1:27" ht="12" customHeight="1" x14ac:dyDescent="0.25">
      <c r="A97" s="73" t="s">
        <v>233</v>
      </c>
      <c r="B97" s="30">
        <v>47</v>
      </c>
      <c r="C97" s="77">
        <v>58</v>
      </c>
      <c r="D97" s="31"/>
      <c r="E97" s="7" t="s">
        <v>78</v>
      </c>
      <c r="F97" s="63" t="s">
        <v>78</v>
      </c>
      <c r="G97" s="15">
        <v>108.60025000000002</v>
      </c>
      <c r="H97" s="18"/>
      <c r="I97" s="72" t="s">
        <v>234</v>
      </c>
      <c r="J97" s="73" t="s">
        <v>95</v>
      </c>
      <c r="K97" s="72" t="s">
        <v>235</v>
      </c>
      <c r="L97" s="129"/>
      <c r="M97" s="70"/>
      <c r="N97" s="70"/>
      <c r="O97" s="70"/>
      <c r="P97" s="70">
        <v>1</v>
      </c>
      <c r="Q97" s="70">
        <v>4</v>
      </c>
      <c r="R97" s="70">
        <v>4</v>
      </c>
      <c r="S97" s="70">
        <v>1</v>
      </c>
      <c r="T97" s="70"/>
      <c r="U97" s="7"/>
      <c r="V97" s="41">
        <v>10</v>
      </c>
      <c r="W97" s="79">
        <v>65.000250000000008</v>
      </c>
      <c r="X97" s="74">
        <v>4</v>
      </c>
      <c r="Y97" s="75">
        <v>16.399999999999999</v>
      </c>
      <c r="Z97" s="76">
        <v>16.399999999999999</v>
      </c>
      <c r="AA97" s="81">
        <v>43.6</v>
      </c>
    </row>
    <row r="98" spans="1:27" ht="12" customHeight="1" x14ac:dyDescent="0.25">
      <c r="A98" s="73" t="s">
        <v>236</v>
      </c>
      <c r="B98" s="30">
        <v>33</v>
      </c>
      <c r="C98" s="77">
        <v>5</v>
      </c>
      <c r="D98" s="130"/>
      <c r="E98" s="7" t="s">
        <v>78</v>
      </c>
      <c r="F98" s="63" t="s">
        <v>270</v>
      </c>
      <c r="G98" s="15">
        <v>152.11038000000002</v>
      </c>
      <c r="H98" s="18"/>
      <c r="I98" s="72" t="s">
        <v>237</v>
      </c>
      <c r="J98" s="73" t="s">
        <v>95</v>
      </c>
      <c r="K98" s="72" t="s">
        <v>235</v>
      </c>
      <c r="L98" s="129"/>
      <c r="M98" s="70"/>
      <c r="N98" s="70"/>
      <c r="O98" s="70">
        <v>2</v>
      </c>
      <c r="P98" s="70">
        <v>6</v>
      </c>
      <c r="Q98" s="70"/>
      <c r="R98" s="70">
        <v>2</v>
      </c>
      <c r="S98" s="70"/>
      <c r="T98" s="70"/>
      <c r="U98" s="7"/>
      <c r="V98" s="41">
        <v>10</v>
      </c>
      <c r="W98" s="79">
        <v>78.000380000000007</v>
      </c>
      <c r="X98" s="74">
        <v>6</v>
      </c>
      <c r="Y98" s="75">
        <v>15.89</v>
      </c>
      <c r="Z98" s="76">
        <v>15.89</v>
      </c>
      <c r="AA98" s="81">
        <v>74.11</v>
      </c>
    </row>
    <row r="99" spans="1:27" ht="12" customHeight="1" x14ac:dyDescent="0.25">
      <c r="A99" s="73" t="s">
        <v>238</v>
      </c>
      <c r="B99" s="30">
        <v>82</v>
      </c>
      <c r="C99" s="77">
        <v>11</v>
      </c>
      <c r="D99" s="76">
        <v>14</v>
      </c>
      <c r="E99" s="7" t="s">
        <v>78</v>
      </c>
      <c r="F99" s="63" t="s">
        <v>270</v>
      </c>
      <c r="G99" s="15">
        <v>96.24011999999999</v>
      </c>
      <c r="H99" s="18">
        <v>356.95075000000003</v>
      </c>
      <c r="I99" s="72" t="s">
        <v>239</v>
      </c>
      <c r="J99" s="73" t="s">
        <v>95</v>
      </c>
      <c r="K99" s="72" t="s">
        <v>235</v>
      </c>
      <c r="L99" s="129"/>
      <c r="M99" s="70"/>
      <c r="N99" s="70"/>
      <c r="O99" s="70">
        <v>1</v>
      </c>
      <c r="P99" s="70">
        <v>1</v>
      </c>
      <c r="Q99" s="70">
        <v>1</v>
      </c>
      <c r="R99" s="70"/>
      <c r="S99" s="70"/>
      <c r="T99" s="70">
        <v>1</v>
      </c>
      <c r="U99" s="7"/>
      <c r="V99" s="41">
        <v>4</v>
      </c>
      <c r="W99" s="79">
        <v>24.000119999999999</v>
      </c>
      <c r="X99" s="74">
        <v>6</v>
      </c>
      <c r="Y99" s="75">
        <v>17.760000000000002</v>
      </c>
      <c r="Z99" s="76">
        <v>17.760000000000002</v>
      </c>
      <c r="AA99" s="81">
        <v>72.239999999999995</v>
      </c>
    </row>
    <row r="100" spans="1:27" ht="12" customHeight="1" x14ac:dyDescent="0.25">
      <c r="A100" s="24" t="s">
        <v>240</v>
      </c>
      <c r="B100" s="30">
        <v>31</v>
      </c>
      <c r="C100" s="77">
        <v>67</v>
      </c>
      <c r="D100" s="78"/>
      <c r="E100" s="12" t="s">
        <v>78</v>
      </c>
      <c r="F100" s="22" t="s">
        <v>78</v>
      </c>
      <c r="G100" s="14">
        <v>115.92106000000001</v>
      </c>
      <c r="H100" s="17"/>
      <c r="I100" s="25" t="s">
        <v>241</v>
      </c>
      <c r="J100" s="24" t="s">
        <v>95</v>
      </c>
      <c r="K100" s="25" t="s">
        <v>242</v>
      </c>
      <c r="L100" s="71"/>
      <c r="M100" s="11">
        <v>1</v>
      </c>
      <c r="N100" s="11">
        <v>2</v>
      </c>
      <c r="O100" s="11"/>
      <c r="P100" s="11">
        <v>4</v>
      </c>
      <c r="Q100" s="11">
        <v>2</v>
      </c>
      <c r="R100" s="11">
        <v>1</v>
      </c>
      <c r="S100" s="11"/>
      <c r="T100" s="11"/>
      <c r="U100" s="12"/>
      <c r="V100" s="12">
        <v>10</v>
      </c>
      <c r="W100" s="79">
        <v>80.00106000000001</v>
      </c>
      <c r="X100" s="26">
        <v>4</v>
      </c>
      <c r="Y100" s="27">
        <v>24.08</v>
      </c>
      <c r="Z100" s="121">
        <v>24.08</v>
      </c>
      <c r="AA100" s="81">
        <v>35.92</v>
      </c>
    </row>
    <row r="101" spans="1:27" ht="12" customHeight="1" x14ac:dyDescent="0.25">
      <c r="A101" s="122" t="s">
        <v>243</v>
      </c>
      <c r="B101" s="30">
        <v>58</v>
      </c>
      <c r="C101" s="77">
        <v>84</v>
      </c>
      <c r="D101" s="123"/>
      <c r="E101" s="12" t="s">
        <v>78</v>
      </c>
      <c r="F101" s="22" t="s">
        <v>78</v>
      </c>
      <c r="G101" s="14">
        <v>74.490289999999987</v>
      </c>
      <c r="H101" s="17"/>
      <c r="I101" s="124" t="s">
        <v>244</v>
      </c>
      <c r="J101" s="24" t="s">
        <v>95</v>
      </c>
      <c r="K101" s="25" t="s">
        <v>242</v>
      </c>
      <c r="L101" s="125"/>
      <c r="M101" s="69"/>
      <c r="N101" s="69">
        <v>2</v>
      </c>
      <c r="O101" s="69">
        <v>1</v>
      </c>
      <c r="P101" s="69"/>
      <c r="Q101" s="69">
        <v>2</v>
      </c>
      <c r="R101" s="69">
        <v>3</v>
      </c>
      <c r="S101" s="69"/>
      <c r="T101" s="69"/>
      <c r="U101" s="12"/>
      <c r="V101" s="12">
        <v>8</v>
      </c>
      <c r="W101" s="79">
        <v>59.000289999999993</v>
      </c>
      <c r="X101" s="126">
        <v>3</v>
      </c>
      <c r="Y101" s="127">
        <v>29.51</v>
      </c>
      <c r="Z101" s="121">
        <v>29.51</v>
      </c>
      <c r="AA101" s="81">
        <v>15.489999999999998</v>
      </c>
    </row>
    <row r="102" spans="1:27" ht="12" customHeight="1" x14ac:dyDescent="0.25">
      <c r="A102" s="24" t="s">
        <v>245</v>
      </c>
      <c r="B102" s="30">
        <v>57</v>
      </c>
      <c r="C102" s="77">
        <v>31</v>
      </c>
      <c r="D102" s="128">
        <v>17</v>
      </c>
      <c r="E102" s="12" t="s">
        <v>78</v>
      </c>
      <c r="F102" s="22" t="s">
        <v>78</v>
      </c>
      <c r="G102" s="14">
        <v>120.42025000000001</v>
      </c>
      <c r="H102" s="17">
        <v>310.83159999999998</v>
      </c>
      <c r="I102" s="124" t="s">
        <v>246</v>
      </c>
      <c r="J102" s="24" t="s">
        <v>95</v>
      </c>
      <c r="K102" s="25" t="s">
        <v>242</v>
      </c>
      <c r="L102" s="125"/>
      <c r="M102" s="69"/>
      <c r="N102" s="69">
        <v>1</v>
      </c>
      <c r="O102" s="69"/>
      <c r="P102" s="69">
        <v>1</v>
      </c>
      <c r="Q102" s="69">
        <v>2</v>
      </c>
      <c r="R102" s="69">
        <v>4</v>
      </c>
      <c r="S102" s="69">
        <v>1</v>
      </c>
      <c r="T102" s="69"/>
      <c r="U102" s="12"/>
      <c r="V102" s="12">
        <v>9</v>
      </c>
      <c r="W102" s="79">
        <v>60.000250000000008</v>
      </c>
      <c r="X102" s="126">
        <v>5</v>
      </c>
      <c r="Y102" s="127">
        <v>14.58</v>
      </c>
      <c r="Z102" s="121">
        <v>14.58</v>
      </c>
      <c r="AA102" s="81">
        <v>60.42</v>
      </c>
    </row>
    <row r="103" spans="1:27" ht="12" customHeight="1" x14ac:dyDescent="0.25">
      <c r="A103" s="73" t="s">
        <v>247</v>
      </c>
      <c r="B103" s="30">
        <v>90</v>
      </c>
      <c r="C103" s="77">
        <v>83</v>
      </c>
      <c r="D103" s="31"/>
      <c r="E103" s="7" t="s">
        <v>78</v>
      </c>
      <c r="F103" s="63" t="s">
        <v>78</v>
      </c>
      <c r="G103" s="16">
        <v>22.259720000000002</v>
      </c>
      <c r="H103" s="18"/>
      <c r="I103" s="138" t="s">
        <v>248</v>
      </c>
      <c r="J103" s="139" t="s">
        <v>95</v>
      </c>
      <c r="K103" s="138" t="s">
        <v>249</v>
      </c>
      <c r="L103" s="129"/>
      <c r="M103" s="70"/>
      <c r="N103" s="70"/>
      <c r="O103" s="70"/>
      <c r="P103" s="70"/>
      <c r="Q103" s="70"/>
      <c r="R103" s="70">
        <v>1</v>
      </c>
      <c r="S103" s="70"/>
      <c r="T103" s="70"/>
      <c r="U103" s="7">
        <v>2.9999999999999997E-4</v>
      </c>
      <c r="V103" s="7">
        <v>1.0003</v>
      </c>
      <c r="W103" s="80">
        <v>5.9997199999999999</v>
      </c>
      <c r="X103" s="74">
        <v>3</v>
      </c>
      <c r="Y103" s="75">
        <v>28.74</v>
      </c>
      <c r="Z103" s="76">
        <v>28.74</v>
      </c>
      <c r="AA103" s="81">
        <v>16.260000000000002</v>
      </c>
    </row>
    <row r="104" spans="1:27" ht="12" customHeight="1" x14ac:dyDescent="0.25">
      <c r="A104" s="73" t="s">
        <v>250</v>
      </c>
      <c r="B104" s="30">
        <v>81</v>
      </c>
      <c r="C104" s="77">
        <v>18</v>
      </c>
      <c r="D104" s="130"/>
      <c r="E104" s="7" t="s">
        <v>78</v>
      </c>
      <c r="F104" s="63" t="s">
        <v>270</v>
      </c>
      <c r="G104" s="16">
        <v>93.010100000000008</v>
      </c>
      <c r="H104" s="18"/>
      <c r="I104" s="138" t="s">
        <v>251</v>
      </c>
      <c r="J104" s="139" t="s">
        <v>95</v>
      </c>
      <c r="K104" s="138" t="s">
        <v>249</v>
      </c>
      <c r="L104" s="129"/>
      <c r="M104" s="70"/>
      <c r="N104" s="70"/>
      <c r="O104" s="70"/>
      <c r="P104" s="70"/>
      <c r="Q104" s="70">
        <v>3</v>
      </c>
      <c r="R104" s="70"/>
      <c r="S104" s="70">
        <v>1</v>
      </c>
      <c r="T104" s="70">
        <v>1</v>
      </c>
      <c r="U104" s="7"/>
      <c r="V104" s="7">
        <v>5</v>
      </c>
      <c r="W104" s="80">
        <v>26.0001</v>
      </c>
      <c r="X104" s="74">
        <v>6</v>
      </c>
      <c r="Y104" s="75">
        <v>22.99</v>
      </c>
      <c r="Z104" s="76">
        <v>22.99</v>
      </c>
      <c r="AA104" s="81">
        <v>67.010000000000005</v>
      </c>
    </row>
    <row r="105" spans="1:27" ht="12" customHeight="1" x14ac:dyDescent="0.25">
      <c r="A105" s="73" t="s">
        <v>252</v>
      </c>
      <c r="B105" s="30">
        <v>74</v>
      </c>
      <c r="C105" s="77">
        <v>76</v>
      </c>
      <c r="D105" s="76">
        <v>30</v>
      </c>
      <c r="E105" s="7" t="s">
        <v>78</v>
      </c>
      <c r="F105" s="63" t="s">
        <v>78</v>
      </c>
      <c r="G105" s="16">
        <v>61.680160000000001</v>
      </c>
      <c r="H105" s="18">
        <v>176.94998000000001</v>
      </c>
      <c r="I105" s="138" t="s">
        <v>253</v>
      </c>
      <c r="J105" s="139" t="s">
        <v>95</v>
      </c>
      <c r="K105" s="138" t="s">
        <v>249</v>
      </c>
      <c r="L105" s="129"/>
      <c r="M105" s="70"/>
      <c r="N105" s="70">
        <v>1</v>
      </c>
      <c r="O105" s="70"/>
      <c r="P105" s="70"/>
      <c r="Q105" s="70">
        <v>2</v>
      </c>
      <c r="R105" s="70">
        <v>2</v>
      </c>
      <c r="S105" s="70"/>
      <c r="T105" s="70">
        <v>2</v>
      </c>
      <c r="U105" s="7"/>
      <c r="V105" s="7">
        <v>7</v>
      </c>
      <c r="W105" s="80">
        <v>35.000160000000001</v>
      </c>
      <c r="X105" s="74">
        <v>3</v>
      </c>
      <c r="Y105" s="75">
        <v>18.32</v>
      </c>
      <c r="Z105" s="76">
        <v>18.32</v>
      </c>
      <c r="AA105" s="81">
        <v>26.68</v>
      </c>
    </row>
    <row r="106" spans="1:27" ht="12" customHeight="1" x14ac:dyDescent="0.3"/>
    <row r="107" spans="1:27" ht="12" customHeight="1" x14ac:dyDescent="0.3"/>
    <row r="108" spans="1:27" ht="12" customHeight="1" x14ac:dyDescent="0.3"/>
    <row r="109" spans="1:27" ht="12" customHeight="1" x14ac:dyDescent="0.3"/>
    <row r="110" spans="1:27" ht="12" customHeight="1" x14ac:dyDescent="0.3"/>
    <row r="111" spans="1:27" ht="12" customHeight="1" x14ac:dyDescent="0.3"/>
    <row r="112" spans="1:27" ht="12" customHeight="1" x14ac:dyDescent="0.3"/>
    <row r="113" ht="12" customHeight="1" x14ac:dyDescent="0.3"/>
    <row r="114" ht="12" customHeight="1" x14ac:dyDescent="0.3"/>
    <row r="115" ht="12" customHeight="1" x14ac:dyDescent="0.3"/>
    <row r="116" ht="12" customHeight="1" x14ac:dyDescent="0.3"/>
    <row r="117" ht="12" customHeight="1" x14ac:dyDescent="0.3"/>
    <row r="118" ht="12" customHeight="1" x14ac:dyDescent="0.3"/>
    <row r="119" ht="12" customHeight="1" x14ac:dyDescent="0.3"/>
    <row r="120" ht="12" customHeight="1" x14ac:dyDescent="0.3"/>
    <row r="121" ht="12" customHeight="1" x14ac:dyDescent="0.3"/>
    <row r="122" ht="12" customHeight="1" x14ac:dyDescent="0.3"/>
    <row r="123" ht="12" customHeight="1" x14ac:dyDescent="0.3"/>
    <row r="124" ht="12" customHeight="1" x14ac:dyDescent="0.3"/>
    <row r="125" ht="12" customHeight="1" x14ac:dyDescent="0.3"/>
    <row r="126" ht="12" customHeight="1" x14ac:dyDescent="0.3"/>
    <row r="127" ht="12" customHeight="1" x14ac:dyDescent="0.3"/>
    <row r="128" ht="12" customHeight="1" x14ac:dyDescent="0.3"/>
    <row r="129" ht="12" customHeight="1" x14ac:dyDescent="0.3"/>
    <row r="130" ht="12" customHeight="1" x14ac:dyDescent="0.3"/>
    <row r="131" ht="12" customHeight="1" x14ac:dyDescent="0.3"/>
    <row r="132" ht="12" customHeight="1" x14ac:dyDescent="0.3"/>
    <row r="133" ht="12" customHeight="1" x14ac:dyDescent="0.3"/>
    <row r="134" ht="12" customHeight="1" x14ac:dyDescent="0.3"/>
    <row r="135" ht="12" customHeight="1" x14ac:dyDescent="0.3"/>
    <row r="136" ht="12" customHeight="1" x14ac:dyDescent="0.3"/>
    <row r="137" ht="12" customHeight="1" x14ac:dyDescent="0.3"/>
    <row r="138" ht="12" customHeight="1" x14ac:dyDescent="0.3"/>
    <row r="139" ht="12" customHeight="1" x14ac:dyDescent="0.3"/>
    <row r="140" ht="12" customHeight="1" x14ac:dyDescent="0.3"/>
    <row r="141" ht="12" customHeight="1" x14ac:dyDescent="0.3"/>
    <row r="142" ht="12" customHeight="1" x14ac:dyDescent="0.3"/>
    <row r="143" ht="12" customHeight="1" x14ac:dyDescent="0.3"/>
    <row r="144" ht="12" customHeight="1" x14ac:dyDescent="0.3"/>
    <row r="145" ht="12" customHeight="1" x14ac:dyDescent="0.3"/>
    <row r="146" ht="12" customHeight="1" x14ac:dyDescent="0.3"/>
    <row r="147" ht="12" customHeight="1" x14ac:dyDescent="0.3"/>
    <row r="148" ht="12" customHeight="1" x14ac:dyDescent="0.3"/>
    <row r="149" ht="12" customHeight="1" x14ac:dyDescent="0.3"/>
    <row r="150" ht="12" customHeight="1" x14ac:dyDescent="0.3"/>
  </sheetData>
  <sheetProtection selectLockedCells="1" selectUnlockedCells="1"/>
  <mergeCells count="1">
    <mergeCell ref="AA2:AA6"/>
  </mergeCells>
  <phoneticPr fontId="17" type="noConversion"/>
  <conditionalFormatting sqref="E8">
    <cfRule type="duplicateValues" dxfId="59" priority="189"/>
  </conditionalFormatting>
  <conditionalFormatting sqref="B2:G6 B8:D1048576">
    <cfRule type="cellIs" dxfId="58" priority="183" operator="between">
      <formula>1</formula>
      <formula>3</formula>
    </cfRule>
  </conditionalFormatting>
  <conditionalFormatting sqref="E2">
    <cfRule type="cellIs" dxfId="57" priority="156" operator="between">
      <formula>1</formula>
      <formula>3</formula>
    </cfRule>
  </conditionalFormatting>
  <conditionalFormatting sqref="I2:I6">
    <cfRule type="cellIs" dxfId="56" priority="155" operator="between">
      <formula>1</formula>
      <formula>3</formula>
    </cfRule>
  </conditionalFormatting>
  <conditionalFormatting sqref="H2:H6">
    <cfRule type="cellIs" dxfId="55" priority="154" operator="between">
      <formula>1</formula>
      <formula>3</formula>
    </cfRule>
  </conditionalFormatting>
  <conditionalFormatting sqref="I1:I15 I31:I33 I106:I1048576">
    <cfRule type="duplicateValues" dxfId="54" priority="147"/>
  </conditionalFormatting>
  <conditionalFormatting sqref="H16:H21">
    <cfRule type="duplicateValues" dxfId="53" priority="143"/>
  </conditionalFormatting>
  <conditionalFormatting sqref="I16:I21">
    <cfRule type="duplicateValues" dxfId="52" priority="141"/>
  </conditionalFormatting>
  <conditionalFormatting sqref="H22:H27">
    <cfRule type="duplicateValues" dxfId="51" priority="137"/>
  </conditionalFormatting>
  <conditionalFormatting sqref="I22:I27">
    <cfRule type="duplicateValues" dxfId="50" priority="135"/>
  </conditionalFormatting>
  <conditionalFormatting sqref="I28:I30">
    <cfRule type="duplicateValues" dxfId="49" priority="129"/>
  </conditionalFormatting>
  <conditionalFormatting sqref="I43:I45">
    <cfRule type="duplicateValues" dxfId="48" priority="123"/>
  </conditionalFormatting>
  <conditionalFormatting sqref="H34:H39">
    <cfRule type="duplicateValues" dxfId="47" priority="119"/>
  </conditionalFormatting>
  <conditionalFormatting sqref="I34:I39">
    <cfRule type="duplicateValues" dxfId="46" priority="117"/>
  </conditionalFormatting>
  <conditionalFormatting sqref="I40:I42">
    <cfRule type="duplicateValues" dxfId="45" priority="111"/>
  </conditionalFormatting>
  <conditionalFormatting sqref="I55:I57">
    <cfRule type="duplicateValues" dxfId="44" priority="105"/>
  </conditionalFormatting>
  <conditionalFormatting sqref="H46:H51">
    <cfRule type="duplicateValues" dxfId="43" priority="101"/>
  </conditionalFormatting>
  <conditionalFormatting sqref="I46:I51">
    <cfRule type="duplicateValues" dxfId="42" priority="99"/>
  </conditionalFormatting>
  <conditionalFormatting sqref="I52:I54">
    <cfRule type="duplicateValues" dxfId="41" priority="93"/>
  </conditionalFormatting>
  <conditionalFormatting sqref="I67:I69">
    <cfRule type="duplicateValues" dxfId="40" priority="87"/>
  </conditionalFormatting>
  <conditionalFormatting sqref="H58:H63">
    <cfRule type="duplicateValues" dxfId="39" priority="83"/>
  </conditionalFormatting>
  <conditionalFormatting sqref="I58:I63">
    <cfRule type="duplicateValues" dxfId="38" priority="81"/>
  </conditionalFormatting>
  <conditionalFormatting sqref="I64:I66">
    <cfRule type="duplicateValues" dxfId="37" priority="75"/>
  </conditionalFormatting>
  <conditionalFormatting sqref="I79:I81">
    <cfRule type="duplicateValues" dxfId="36" priority="69"/>
  </conditionalFormatting>
  <conditionalFormatting sqref="H70:H75">
    <cfRule type="duplicateValues" dxfId="35" priority="65"/>
  </conditionalFormatting>
  <conditionalFormatting sqref="I70:I75">
    <cfRule type="duplicateValues" dxfId="34" priority="63"/>
  </conditionalFormatting>
  <conditionalFormatting sqref="I76:I78">
    <cfRule type="duplicateValues" dxfId="33" priority="57"/>
  </conditionalFormatting>
  <conditionalFormatting sqref="I91:I93">
    <cfRule type="duplicateValues" dxfId="32" priority="51"/>
  </conditionalFormatting>
  <conditionalFormatting sqref="H82:H87">
    <cfRule type="duplicateValues" dxfId="31" priority="47"/>
  </conditionalFormatting>
  <conditionalFormatting sqref="I82:I87">
    <cfRule type="duplicateValues" dxfId="30" priority="45"/>
  </conditionalFormatting>
  <conditionalFormatting sqref="I88:I90">
    <cfRule type="duplicateValues" dxfId="29" priority="39"/>
  </conditionalFormatting>
  <conditionalFormatting sqref="I103:I105">
    <cfRule type="duplicateValues" dxfId="28" priority="33"/>
  </conditionalFormatting>
  <conditionalFormatting sqref="H94:H99">
    <cfRule type="duplicateValues" dxfId="27" priority="29"/>
  </conditionalFormatting>
  <conditionalFormatting sqref="I94:I99">
    <cfRule type="duplicateValues" dxfId="26" priority="27"/>
  </conditionalFormatting>
  <conditionalFormatting sqref="I100:I102">
    <cfRule type="duplicateValues" dxfId="25" priority="21"/>
  </conditionalFormatting>
  <conditionalFormatting sqref="H40:H45">
    <cfRule type="duplicateValues" dxfId="24" priority="20"/>
  </conditionalFormatting>
  <conditionalFormatting sqref="H28:H33">
    <cfRule type="duplicateValues" dxfId="23" priority="18"/>
  </conditionalFormatting>
  <conditionalFormatting sqref="H52:H57">
    <cfRule type="duplicateValues" dxfId="22" priority="17"/>
  </conditionalFormatting>
  <conditionalFormatting sqref="H64:H69">
    <cfRule type="duplicateValues" dxfId="21" priority="16"/>
  </conditionalFormatting>
  <conditionalFormatting sqref="H76:H81">
    <cfRule type="duplicateValues" dxfId="20" priority="15"/>
  </conditionalFormatting>
  <conditionalFormatting sqref="H88:H93">
    <cfRule type="duplicateValues" dxfId="19" priority="14"/>
  </conditionalFormatting>
  <conditionalFormatting sqref="H100:H105">
    <cfRule type="duplicateValues" dxfId="18" priority="13"/>
  </conditionalFormatting>
  <conditionalFormatting sqref="H10:H15">
    <cfRule type="duplicateValues" dxfId="17" priority="358"/>
  </conditionalFormatting>
  <conditionalFormatting sqref="B10:B105">
    <cfRule type="duplicateValues" dxfId="16" priority="359"/>
  </conditionalFormatting>
  <conditionalFormatting sqref="C10:C105">
    <cfRule type="duplicateValues" dxfId="15" priority="360"/>
  </conditionalFormatting>
  <conditionalFormatting sqref="D10:D105">
    <cfRule type="duplicateValues" dxfId="14" priority="361"/>
  </conditionalFormatting>
  <pageMargins left="0.59" right="0.51" top="0.62986111111111109" bottom="0.63055555555555554" header="0.51180555555555551" footer="0.31527777777777777"/>
  <pageSetup paperSize="9" scale="77" firstPageNumber="0" fitToHeight="2" orientation="landscape" horizontalDpi="300" verticalDpi="300" r:id="rId1"/>
  <headerFooter alignWithMargins="0">
    <oddFooter>&amp;C&amp;"Calibri,Běžné"&amp;8Strana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E91"/>
  <sheetViews>
    <sheetView view="pageLayout" zoomScale="75" zoomScaleNormal="120" zoomScalePageLayoutView="75" workbookViewId="0">
      <selection activeCell="F7" sqref="F7"/>
    </sheetView>
  </sheetViews>
  <sheetFormatPr defaultColWidth="8.77734375" defaultRowHeight="14.4" x14ac:dyDescent="0.3"/>
  <cols>
    <col min="1" max="1" width="8.44140625" style="45" customWidth="1"/>
    <col min="2" max="2" width="9.44140625" style="47" customWidth="1"/>
    <col min="3" max="3" width="34.6640625" style="46" customWidth="1"/>
    <col min="4" max="4" width="37.6640625" style="46" customWidth="1"/>
    <col min="5" max="5" width="32" style="43" customWidth="1"/>
    <col min="6" max="16384" width="8.77734375" style="43"/>
  </cols>
  <sheetData>
    <row r="1" spans="1:5" ht="129.75" customHeight="1" x14ac:dyDescent="0.3">
      <c r="A1" s="225" t="s">
        <v>272</v>
      </c>
      <c r="B1" s="225"/>
      <c r="C1" s="225"/>
      <c r="D1" s="225"/>
      <c r="E1" s="225"/>
    </row>
    <row r="2" spans="1:5" ht="36.75" customHeight="1" x14ac:dyDescent="0.45">
      <c r="A2" s="226" t="s">
        <v>273</v>
      </c>
      <c r="B2" s="226"/>
      <c r="C2" s="226"/>
      <c r="D2" s="226"/>
      <c r="E2" s="226"/>
    </row>
    <row r="3" spans="1:5" ht="17.25" customHeight="1" x14ac:dyDescent="0.3">
      <c r="A3" s="227"/>
      <c r="B3" s="227"/>
      <c r="C3" s="227"/>
      <c r="D3" s="227"/>
      <c r="E3" s="227"/>
    </row>
    <row r="4" spans="1:5" ht="44.25" customHeight="1" x14ac:dyDescent="0.3">
      <c r="A4" s="185" t="s">
        <v>263</v>
      </c>
      <c r="B4" s="185" t="s">
        <v>264</v>
      </c>
      <c r="C4" s="185" t="s">
        <v>265</v>
      </c>
      <c r="D4" s="185" t="s">
        <v>266</v>
      </c>
      <c r="E4" s="185" t="s">
        <v>267</v>
      </c>
    </row>
    <row r="5" spans="1:5" s="44" customFormat="1" ht="32.25" customHeight="1" x14ac:dyDescent="0.25">
      <c r="A5" s="186" t="str">
        <f>Výsledovka!A10</f>
        <v>001/1</v>
      </c>
      <c r="B5" s="186" t="str">
        <f>Výsledovka!J10</f>
        <v>D</v>
      </c>
      <c r="C5" s="187" t="str">
        <f>Výsledovka!I10</f>
        <v>MEISSNER Wilfried, OTL d.R.</v>
      </c>
      <c r="D5" s="187" t="str">
        <f>Výsledovka!K10</f>
        <v>Kreisgruppe Rhein-Neckar-Odenwald</v>
      </c>
      <c r="E5" s="188"/>
    </row>
    <row r="6" spans="1:5" s="44" customFormat="1" ht="32.25" customHeight="1" x14ac:dyDescent="0.25">
      <c r="A6" s="186" t="str">
        <f>Výsledovka!A11</f>
        <v>001/2</v>
      </c>
      <c r="B6" s="186" t="str">
        <f>Výsledovka!J11</f>
        <v>D</v>
      </c>
      <c r="C6" s="187" t="str">
        <f>Výsledovka!I11</f>
        <v>BAYER Hugo, HG d.R.</v>
      </c>
      <c r="D6" s="187" t="str">
        <f>Výsledovka!K11</f>
        <v>Kreisgruppe Rhein-Neckar-Odenwald</v>
      </c>
      <c r="E6" s="188"/>
    </row>
    <row r="7" spans="1:5" s="44" customFormat="1" ht="32.25" customHeight="1" x14ac:dyDescent="0.25">
      <c r="A7" s="186" t="str">
        <f>Výsledovka!A12</f>
        <v>001/3</v>
      </c>
      <c r="B7" s="186" t="str">
        <f>Výsledovka!J12</f>
        <v>D</v>
      </c>
      <c r="C7" s="187" t="str">
        <f>Výsledovka!I12</f>
        <v>GEUTER Heinz, SF d.R.</v>
      </c>
      <c r="D7" s="187" t="str">
        <f>Výsledovka!K12</f>
        <v>Kreisgruppe Rhein-Neckar-Odenwald</v>
      </c>
      <c r="E7" s="188"/>
    </row>
    <row r="8" spans="1:5" s="44" customFormat="1" ht="32.25" customHeight="1" x14ac:dyDescent="0.25">
      <c r="A8" s="189" t="str">
        <f>Výsledovka!A13</f>
        <v>002/1</v>
      </c>
      <c r="B8" s="189" t="str">
        <f>Výsledovka!J13</f>
        <v>SK</v>
      </c>
      <c r="C8" s="190" t="str">
        <f>Výsledovka!I13</f>
        <v>PUTIRKA Josef, pplk v.v.</v>
      </c>
      <c r="D8" s="190" t="str">
        <f>Výsledovka!K13</f>
        <v>Zväz vojakov SR, Nové Mesto n/V</v>
      </c>
      <c r="E8" s="191"/>
    </row>
    <row r="9" spans="1:5" s="44" customFormat="1" ht="32.25" customHeight="1" x14ac:dyDescent="0.25">
      <c r="A9" s="189" t="str">
        <f>Výsledovka!A14</f>
        <v>002/2</v>
      </c>
      <c r="B9" s="189" t="str">
        <f>Výsledovka!J14</f>
        <v>SK</v>
      </c>
      <c r="C9" s="190" t="str">
        <f>Výsledovka!I14</f>
        <v>FRANKO Peter, pplk.v zál.</v>
      </c>
      <c r="D9" s="190" t="str">
        <f>Výsledovka!K14</f>
        <v>Zväz vojakov SR, Nové Mesto n/V</v>
      </c>
      <c r="E9" s="191"/>
    </row>
    <row r="10" spans="1:5" s="44" customFormat="1" ht="32.25" customHeight="1" x14ac:dyDescent="0.25">
      <c r="A10" s="189" t="str">
        <f>Výsledovka!A15</f>
        <v>002/3</v>
      </c>
      <c r="B10" s="189" t="str">
        <f>Výsledovka!J15</f>
        <v>SK</v>
      </c>
      <c r="C10" s="190" t="str">
        <f>Výsledovka!I15</f>
        <v>PAŠKA Petr, nrtm. v zál.</v>
      </c>
      <c r="D10" s="190" t="str">
        <f>Výsledovka!K15</f>
        <v>Zväz vojakov SR, Nové Mesto n/V</v>
      </c>
      <c r="E10" s="191"/>
    </row>
    <row r="11" spans="1:5" s="44" customFormat="1" ht="32.25" customHeight="1" x14ac:dyDescent="0.25">
      <c r="A11" s="205" t="str">
        <f>Výsledovka!A16</f>
        <v>003/1</v>
      </c>
      <c r="B11" s="205" t="str">
        <f>Výsledovka!J16</f>
        <v>D</v>
      </c>
      <c r="C11" s="206" t="str">
        <f>Výsledovka!I16</f>
        <v>RENNER Ludwig Ofw</v>
      </c>
      <c r="D11" s="206" t="str">
        <f>Výsledovka!K16</f>
        <v>Reservistenkameradschaft Regensburg</v>
      </c>
      <c r="E11" s="207"/>
    </row>
    <row r="12" spans="1:5" s="44" customFormat="1" ht="32.25" customHeight="1" x14ac:dyDescent="0.25">
      <c r="A12" s="205" t="str">
        <f>Výsledovka!A17</f>
        <v>003/2</v>
      </c>
      <c r="B12" s="205" t="str">
        <f>Výsledovka!J17</f>
        <v>D</v>
      </c>
      <c r="C12" s="206" t="str">
        <f>Výsledovka!I17</f>
        <v>SCHWARZ Gerhard SU</v>
      </c>
      <c r="D12" s="206" t="str">
        <f>Výsledovka!K17</f>
        <v>Reservistenkameradschaft Regensburg</v>
      </c>
      <c r="E12" s="207"/>
    </row>
    <row r="13" spans="1:5" s="44" customFormat="1" ht="32.25" customHeight="1" x14ac:dyDescent="0.25">
      <c r="A13" s="205" t="str">
        <f>Výsledovka!A18</f>
        <v>003/3</v>
      </c>
      <c r="B13" s="205" t="str">
        <f>Výsledovka!J18</f>
        <v>D</v>
      </c>
      <c r="C13" s="206" t="str">
        <f>Výsledovka!I18</f>
        <v>PAPE Hartmut SG</v>
      </c>
      <c r="D13" s="206" t="str">
        <f>Výsledovka!K18</f>
        <v>Reservistenkameradschaft Regensburg</v>
      </c>
      <c r="E13" s="207"/>
    </row>
    <row r="14" spans="1:5" s="44" customFormat="1" ht="32.25" customHeight="1" x14ac:dyDescent="0.25">
      <c r="A14" s="189" t="str">
        <f>Výsledovka!A19</f>
        <v>004/1</v>
      </c>
      <c r="B14" s="189">
        <f>Výsledovka!J19</f>
        <v>0</v>
      </c>
      <c r="C14" s="190">
        <f>Výsledovka!I19</f>
        <v>0</v>
      </c>
      <c r="D14" s="190">
        <f>Výsledovka!K19</f>
        <v>0</v>
      </c>
      <c r="E14" s="193"/>
    </row>
    <row r="15" spans="1:5" s="44" customFormat="1" ht="32.25" customHeight="1" x14ac:dyDescent="0.25">
      <c r="A15" s="189" t="str">
        <f>Výsledovka!A20</f>
        <v>004/2</v>
      </c>
      <c r="B15" s="189">
        <f>Výsledovka!J20</f>
        <v>0</v>
      </c>
      <c r="C15" s="190">
        <f>Výsledovka!I20</f>
        <v>0</v>
      </c>
      <c r="D15" s="190">
        <f>Výsledovka!K20</f>
        <v>0</v>
      </c>
      <c r="E15" s="193"/>
    </row>
    <row r="16" spans="1:5" s="44" customFormat="1" ht="32.25" customHeight="1" x14ac:dyDescent="0.25">
      <c r="A16" s="189" t="str">
        <f>Výsledovka!A21</f>
        <v>004/3</v>
      </c>
      <c r="B16" s="189">
        <f>Výsledovka!J21</f>
        <v>0</v>
      </c>
      <c r="C16" s="190">
        <f>Výsledovka!I21</f>
        <v>0</v>
      </c>
      <c r="D16" s="190">
        <f>Výsledovka!K21</f>
        <v>0</v>
      </c>
      <c r="E16" s="193"/>
    </row>
    <row r="17" spans="1:5" s="44" customFormat="1" ht="32.25" customHeight="1" x14ac:dyDescent="0.25">
      <c r="A17" s="186" t="str">
        <f>Výsledovka!A22</f>
        <v>005/1</v>
      </c>
      <c r="B17" s="186" t="str">
        <f>Výsledovka!J22</f>
        <v>A</v>
      </c>
      <c r="C17" s="187" t="str">
        <f>Výsledovka!I22</f>
        <v>PEISCHL Michael, Vzlt</v>
      </c>
      <c r="D17" s="187" t="str">
        <f>Výsledovka!K22</f>
        <v>UOG NÖ/ZV Langenlebarn</v>
      </c>
      <c r="E17" s="188"/>
    </row>
    <row r="18" spans="1:5" s="44" customFormat="1" ht="32.25" customHeight="1" x14ac:dyDescent="0.25">
      <c r="A18" s="186" t="str">
        <f>Výsledovka!A23</f>
        <v>005/2</v>
      </c>
      <c r="B18" s="186" t="str">
        <f>Výsledovka!J23</f>
        <v>A</v>
      </c>
      <c r="C18" s="187" t="str">
        <f>Výsledovka!I23</f>
        <v>HÜBL Fritz, GfrdRes</v>
      </c>
      <c r="D18" s="187" t="str">
        <f>Výsledovka!K23</f>
        <v>UOG NÖ/ZV Langenlebarn</v>
      </c>
      <c r="E18" s="188"/>
    </row>
    <row r="19" spans="1:5" s="44" customFormat="1" ht="32.25" customHeight="1" x14ac:dyDescent="0.25">
      <c r="A19" s="186" t="str">
        <f>Výsledovka!A24</f>
        <v>005/3</v>
      </c>
      <c r="B19" s="186" t="str">
        <f>Výsledovka!J24</f>
        <v>A</v>
      </c>
      <c r="C19" s="187" t="str">
        <f>Výsledovka!I24</f>
        <v>KNOLLMAYER Alexander, WM</v>
      </c>
      <c r="D19" s="187" t="str">
        <f>Výsledovka!K24</f>
        <v>UOG NÖ/ZV Langenlebarn</v>
      </c>
      <c r="E19" s="188"/>
    </row>
    <row r="20" spans="1:5" s="44" customFormat="1" ht="32.25" customHeight="1" x14ac:dyDescent="0.25">
      <c r="A20" s="189" t="str">
        <f>Výsledovka!A25</f>
        <v>006/1</v>
      </c>
      <c r="B20" s="189" t="str">
        <f>Výsledovka!J25</f>
        <v>SK</v>
      </c>
      <c r="C20" s="190" t="str">
        <f>Výsledovka!I25</f>
        <v>KVANTA Michal, kpt. v zál.</v>
      </c>
      <c r="D20" s="190" t="str">
        <f>Výsledovka!K25</f>
        <v>Slovenský zväz vojakov v zálohe Bratislava</v>
      </c>
      <c r="E20" s="192"/>
    </row>
    <row r="21" spans="1:5" s="44" customFormat="1" ht="32.25" customHeight="1" x14ac:dyDescent="0.25">
      <c r="A21" s="189" t="str">
        <f>Výsledovka!A26</f>
        <v>006/2</v>
      </c>
      <c r="B21" s="189" t="str">
        <f>Výsledovka!J26</f>
        <v>SK</v>
      </c>
      <c r="C21" s="190" t="str">
        <f>Výsledovka!I26</f>
        <v>ŠTEFANICA Miroslav, mjr. v zál.</v>
      </c>
      <c r="D21" s="190" t="str">
        <f>Výsledovka!K26</f>
        <v>Slovenský zväz vojakov v zálohe Bratislava</v>
      </c>
      <c r="E21" s="192"/>
    </row>
    <row r="22" spans="1:5" s="44" customFormat="1" ht="32.25" customHeight="1" x14ac:dyDescent="0.25">
      <c r="A22" s="189" t="str">
        <f>Výsledovka!A27</f>
        <v>006/3</v>
      </c>
      <c r="B22" s="189" t="str">
        <f>Výsledovka!J27</f>
        <v>SK</v>
      </c>
      <c r="C22" s="190" t="str">
        <f>Výsledovka!I27</f>
        <v>ŽAMBOCH Vlastimil, pplk. v zál.</v>
      </c>
      <c r="D22" s="190" t="str">
        <f>Výsledovka!K27</f>
        <v>Slovenský zväz vojakov v zálohe Bratislava</v>
      </c>
      <c r="E22" s="192"/>
    </row>
    <row r="23" spans="1:5" s="44" customFormat="1" ht="32.25" customHeight="1" x14ac:dyDescent="0.25">
      <c r="A23" s="186" t="str">
        <f>Výsledovka!A28</f>
        <v>007/1</v>
      </c>
      <c r="B23" s="186" t="str">
        <f>Výsledovka!J28</f>
        <v>SK</v>
      </c>
      <c r="C23" s="187" t="str">
        <f>Výsledovka!I28</f>
        <v>ANDELEK Milan, svob. v zál.</v>
      </c>
      <c r="D23" s="187" t="str">
        <f>Výsledovka!K28</f>
        <v>Slovenský zväz vojakov v zálohe Bratislava</v>
      </c>
      <c r="E23" s="186"/>
    </row>
    <row r="24" spans="1:5" s="44" customFormat="1" ht="32.25" customHeight="1" x14ac:dyDescent="0.25">
      <c r="A24" s="186" t="str">
        <f>Výsledovka!A29</f>
        <v>007/2</v>
      </c>
      <c r="B24" s="186" t="str">
        <f>Výsledovka!J29</f>
        <v>SK</v>
      </c>
      <c r="C24" s="187" t="str">
        <f>Výsledovka!I29</f>
        <v>SLAŠŤAN Peter, voj. v zál.</v>
      </c>
      <c r="D24" s="187" t="str">
        <f>Výsledovka!K29</f>
        <v>Slovenský zväz vojakov v zálohe Bratislava</v>
      </c>
      <c r="E24" s="186"/>
    </row>
    <row r="25" spans="1:5" s="44" customFormat="1" ht="32.25" customHeight="1" x14ac:dyDescent="0.25">
      <c r="A25" s="186" t="str">
        <f>Výsledovka!A30</f>
        <v>007/3</v>
      </c>
      <c r="B25" s="186" t="str">
        <f>Výsledovka!J30</f>
        <v>SK</v>
      </c>
      <c r="C25" s="187" t="str">
        <f>Výsledovka!I30</f>
        <v>ŠIMO Ivan, voj. v zál.</v>
      </c>
      <c r="D25" s="187" t="str">
        <f>Výsledovka!K30</f>
        <v>Slovenský zväz vojakov v zálohe Bratislava</v>
      </c>
      <c r="E25" s="186"/>
    </row>
    <row r="26" spans="1:5" s="44" customFormat="1" ht="32.25" customHeight="1" x14ac:dyDescent="0.25">
      <c r="A26" s="189" t="str">
        <f>Výsledovka!A31</f>
        <v>008/1</v>
      </c>
      <c r="B26" s="189" t="str">
        <f>Výsledovka!J31</f>
        <v>SK</v>
      </c>
      <c r="C26" s="190" t="str">
        <f>Výsledovka!I31</f>
        <v>MACHALÍKOVÁ Zuzana</v>
      </c>
      <c r="D26" s="190" t="str">
        <f>Výsledovka!K31</f>
        <v>Slovenský zväz vojakov v zálohe Bratislava</v>
      </c>
      <c r="E26" s="193"/>
    </row>
    <row r="27" spans="1:5" s="44" customFormat="1" ht="32.25" customHeight="1" x14ac:dyDescent="0.25">
      <c r="A27" s="189" t="str">
        <f>Výsledovka!A32</f>
        <v>008/2</v>
      </c>
      <c r="B27" s="189" t="str">
        <f>Výsledovka!J32</f>
        <v>SK</v>
      </c>
      <c r="C27" s="190" t="str">
        <f>Výsledovka!I32</f>
        <v>MACHALÍKOVÁ Viera</v>
      </c>
      <c r="D27" s="190" t="str">
        <f>Výsledovka!K32</f>
        <v>Slovenský zväz vojakov v zálohe Bratislava</v>
      </c>
      <c r="E27" s="193"/>
    </row>
    <row r="28" spans="1:5" s="44" customFormat="1" ht="32.25" customHeight="1" x14ac:dyDescent="0.25">
      <c r="A28" s="189" t="str">
        <f>Výsledovka!A33</f>
        <v>008/3</v>
      </c>
      <c r="B28" s="189" t="str">
        <f>Výsledovka!J33</f>
        <v>SK</v>
      </c>
      <c r="C28" s="190" t="str">
        <f>Výsledovka!I33</f>
        <v>ANDELEKOVÁ Oľga</v>
      </c>
      <c r="D28" s="190" t="str">
        <f>Výsledovka!K33</f>
        <v>Slovenský zväz vojakov v zálohe Bratislava</v>
      </c>
      <c r="E28" s="193"/>
    </row>
    <row r="29" spans="1:5" s="44" customFormat="1" ht="32.25" customHeight="1" x14ac:dyDescent="0.25">
      <c r="A29" s="186" t="str">
        <f>Výsledovka!A34</f>
        <v>009/1</v>
      </c>
      <c r="B29" s="186" t="str">
        <f>Výsledovka!J34</f>
        <v>A</v>
      </c>
      <c r="C29" s="187" t="str">
        <f>Výsledovka!I34</f>
        <v>GRUBER Rüdiger, StFw</v>
      </c>
      <c r="D29" s="187" t="str">
        <f>Výsledovka!K34</f>
        <v>Armee IR 84</v>
      </c>
      <c r="E29" s="186"/>
    </row>
    <row r="30" spans="1:5" s="44" customFormat="1" ht="32.25" customHeight="1" x14ac:dyDescent="0.25">
      <c r="A30" s="186" t="str">
        <f>Výsledovka!A35</f>
        <v>009/2</v>
      </c>
      <c r="B30" s="186" t="str">
        <f>Výsledovka!J35</f>
        <v>A</v>
      </c>
      <c r="C30" s="187" t="str">
        <f>Výsledovka!I35</f>
        <v>MAUER Karl, Sch</v>
      </c>
      <c r="D30" s="187" t="str">
        <f>Výsledovka!K35</f>
        <v>Armee IR 84</v>
      </c>
      <c r="E30" s="186"/>
    </row>
    <row r="31" spans="1:5" s="44" customFormat="1" ht="32.25" customHeight="1" x14ac:dyDescent="0.25">
      <c r="A31" s="186" t="str">
        <f>Výsledovka!A36</f>
        <v>009/3</v>
      </c>
      <c r="B31" s="186" t="str">
        <f>Výsledovka!J36</f>
        <v>A</v>
      </c>
      <c r="C31" s="187" t="str">
        <f>Výsledovka!I36</f>
        <v>SCHILDBERGER Michael, Gfr</v>
      </c>
      <c r="D31" s="187" t="str">
        <f>Výsledovka!K36</f>
        <v>Armee IR 84</v>
      </c>
      <c r="E31" s="186"/>
    </row>
    <row r="32" spans="1:5" s="44" customFormat="1" ht="32.25" customHeight="1" x14ac:dyDescent="0.25">
      <c r="A32" s="189" t="str">
        <f>Výsledovka!A37</f>
        <v>010/1</v>
      </c>
      <c r="B32" s="189" t="str">
        <f>Výsledovka!J37</f>
        <v>CZ</v>
      </c>
      <c r="C32" s="190" t="str">
        <f>Výsledovka!I37</f>
        <v>RŮŽIČKA Pavel, pprap. v.v.</v>
      </c>
      <c r="D32" s="190" t="str">
        <f>Výsledovka!K37</f>
        <v>Klub výsadkových veteránů J. Hradec</v>
      </c>
      <c r="E32" s="193"/>
    </row>
    <row r="33" spans="1:5" s="44" customFormat="1" ht="32.25" customHeight="1" x14ac:dyDescent="0.25">
      <c r="A33" s="189" t="str">
        <f>Výsledovka!A38</f>
        <v>010/2</v>
      </c>
      <c r="B33" s="189" t="str">
        <f>Výsledovka!J38</f>
        <v>CZ</v>
      </c>
      <c r="C33" s="190" t="str">
        <f>Výsledovka!I38</f>
        <v>PERNIŠ Dušan, kpt. v.v.</v>
      </c>
      <c r="D33" s="190" t="str">
        <f>Výsledovka!K38</f>
        <v>Klub výsadkových veteránů J. Hradec</v>
      </c>
      <c r="E33" s="193"/>
    </row>
    <row r="34" spans="1:5" s="44" customFormat="1" ht="32.25" customHeight="1" x14ac:dyDescent="0.25">
      <c r="A34" s="189" t="str">
        <f>Výsledovka!A39</f>
        <v>010/3</v>
      </c>
      <c r="B34" s="189" t="str">
        <f>Výsledovka!J39</f>
        <v>CZ</v>
      </c>
      <c r="C34" s="190" t="str">
        <f>Výsledovka!I39</f>
        <v>KREJČA Jiří, rtm. v zál.</v>
      </c>
      <c r="D34" s="190" t="str">
        <f>Výsledovka!K39</f>
        <v>Klub výsadkových veteránů J. Hradec</v>
      </c>
      <c r="E34" s="193"/>
    </row>
    <row r="35" spans="1:5" s="44" customFormat="1" ht="32.25" customHeight="1" x14ac:dyDescent="0.25">
      <c r="A35" s="186" t="str">
        <f>Výsledovka!A40</f>
        <v>011/1</v>
      </c>
      <c r="B35" s="186" t="str">
        <f>Výsledovka!J40</f>
        <v>CZ</v>
      </c>
      <c r="C35" s="187" t="str">
        <f>Výsledovka!I40</f>
        <v>PŘECECHTĚL Oldřích</v>
      </c>
      <c r="D35" s="187" t="str">
        <f>Výsledovka!K40</f>
        <v>SVZ ČR</v>
      </c>
      <c r="E35" s="188"/>
    </row>
    <row r="36" spans="1:5" s="44" customFormat="1" ht="32.25" customHeight="1" x14ac:dyDescent="0.25">
      <c r="A36" s="186" t="str">
        <f>Výsledovka!A41</f>
        <v>011/2</v>
      </c>
      <c r="B36" s="186" t="str">
        <f>Výsledovka!J41</f>
        <v>CZ</v>
      </c>
      <c r="C36" s="187" t="str">
        <f>Výsledovka!I41</f>
        <v>KRÁTKÝ Karel</v>
      </c>
      <c r="D36" s="187" t="str">
        <f>Výsledovka!K41</f>
        <v>SVZ ČR</v>
      </c>
      <c r="E36" s="188"/>
    </row>
    <row r="37" spans="1:5" s="44" customFormat="1" ht="32.25" customHeight="1" x14ac:dyDescent="0.25">
      <c r="A37" s="186" t="str">
        <f>Výsledovka!A42</f>
        <v>011/3</v>
      </c>
      <c r="B37" s="186" t="str">
        <f>Výsledovka!J42</f>
        <v>CZ</v>
      </c>
      <c r="C37" s="187" t="str">
        <f>Výsledovka!I42</f>
        <v>STEHNO Jiří</v>
      </c>
      <c r="D37" s="187" t="str">
        <f>Výsledovka!K42</f>
        <v>SVZ ČR</v>
      </c>
      <c r="E37" s="188"/>
    </row>
    <row r="38" spans="1:5" s="44" customFormat="1" ht="32.25" customHeight="1" x14ac:dyDescent="0.25">
      <c r="A38" s="189" t="str">
        <f>Výsledovka!A43</f>
        <v>012/1</v>
      </c>
      <c r="B38" s="189" t="str">
        <f>Výsledovka!J43</f>
        <v>CZ</v>
      </c>
      <c r="C38" s="190" t="str">
        <f>Výsledovka!I43</f>
        <v>BARÁNEK Pavel, svob. v zál.</v>
      </c>
      <c r="D38" s="190" t="str">
        <f>Výsledovka!K43</f>
        <v>Klub výsadkových veteránů J. Hradec</v>
      </c>
      <c r="E38" s="193"/>
    </row>
    <row r="39" spans="1:5" s="44" customFormat="1" ht="32.25" customHeight="1" x14ac:dyDescent="0.25">
      <c r="A39" s="189" t="str">
        <f>Výsledovka!A44</f>
        <v>012/2</v>
      </c>
      <c r="B39" s="189" t="str">
        <f>Výsledovka!J44</f>
        <v>CZ</v>
      </c>
      <c r="C39" s="190" t="str">
        <f>Výsledovka!I44</f>
        <v>VANĚK Josef, svob. v zál.</v>
      </c>
      <c r="D39" s="190" t="str">
        <f>Výsledovka!K44</f>
        <v>Klub výsadkových veteránů J. Hradec</v>
      </c>
      <c r="E39" s="193"/>
    </row>
    <row r="40" spans="1:5" s="44" customFormat="1" ht="32.25" customHeight="1" x14ac:dyDescent="0.25">
      <c r="A40" s="189" t="str">
        <f>Výsledovka!A45</f>
        <v>012/3</v>
      </c>
      <c r="B40" s="189" t="str">
        <f>Výsledovka!J45</f>
        <v>CZ</v>
      </c>
      <c r="C40" s="190" t="str">
        <f>Výsledovka!I45</f>
        <v>MAŇOUR František, svob. v.v.</v>
      </c>
      <c r="D40" s="190" t="str">
        <f>Výsledovka!K45</f>
        <v>Klub výsadkových veteránů J. Hradec</v>
      </c>
      <c r="E40" s="193"/>
    </row>
    <row r="41" spans="1:5" s="44" customFormat="1" ht="32.25" customHeight="1" x14ac:dyDescent="0.25">
      <c r="A41" s="186" t="str">
        <f>Výsledovka!A46</f>
        <v>013/1</v>
      </c>
      <c r="B41" s="186" t="str">
        <f>Výsledovka!J46</f>
        <v>CZ</v>
      </c>
      <c r="C41" s="187" t="str">
        <f>Výsledovka!I46</f>
        <v>čet. Domas  Libor</v>
      </c>
      <c r="D41" s="187" t="str">
        <f>Výsledovka!K46</f>
        <v>Rota bojového zabezpečení AZ 21.zTL, Čáslav</v>
      </c>
      <c r="E41" s="188"/>
    </row>
    <row r="42" spans="1:5" s="44" customFormat="1" ht="32.25" customHeight="1" x14ac:dyDescent="0.25">
      <c r="A42" s="186" t="str">
        <f>Výsledovka!A47</f>
        <v>013/2</v>
      </c>
      <c r="B42" s="186" t="str">
        <f>Výsledovka!J47</f>
        <v>CZ</v>
      </c>
      <c r="C42" s="187" t="str">
        <f>Výsledovka!I47</f>
        <v>svob. Malý Marek</v>
      </c>
      <c r="D42" s="187" t="str">
        <f>Výsledovka!K47</f>
        <v>Rota bojového zabezpečení AZ 21.zTL, Čáslav</v>
      </c>
      <c r="E42" s="188"/>
    </row>
    <row r="43" spans="1:5" s="44" customFormat="1" ht="32.25" customHeight="1" x14ac:dyDescent="0.25">
      <c r="A43" s="186" t="str">
        <f>Výsledovka!A48</f>
        <v>013/3</v>
      </c>
      <c r="B43" s="186" t="str">
        <f>Výsledovka!J48</f>
        <v>CZ</v>
      </c>
      <c r="C43" s="187" t="str">
        <f>Výsledovka!I48</f>
        <v>0 0 0</v>
      </c>
      <c r="D43" s="187" t="str">
        <f>Výsledovka!K48</f>
        <v>Rota bojového zabezpečení AZ 21.zTL, Čáslav</v>
      </c>
      <c r="E43" s="188"/>
    </row>
    <row r="44" spans="1:5" s="44" customFormat="1" ht="32.25" customHeight="1" x14ac:dyDescent="0.25">
      <c r="A44" s="189" t="str">
        <f>Výsledovka!A49</f>
        <v>014/1</v>
      </c>
      <c r="B44" s="189" t="str">
        <f>Výsledovka!J49</f>
        <v>CZ</v>
      </c>
      <c r="C44" s="190" t="str">
        <f>Výsledovka!I49</f>
        <v>des. Hrdý Jan</v>
      </c>
      <c r="D44" s="190" t="str">
        <f>Výsledovka!K49</f>
        <v>Pěší rota AZ KVV Hradec Králové</v>
      </c>
      <c r="E44" s="193"/>
    </row>
    <row r="45" spans="1:5" s="44" customFormat="1" ht="32.25" customHeight="1" x14ac:dyDescent="0.25">
      <c r="A45" s="189" t="str">
        <f>Výsledovka!A50</f>
        <v>014/2</v>
      </c>
      <c r="B45" s="189" t="str">
        <f>Výsledovka!J50</f>
        <v>CZ</v>
      </c>
      <c r="C45" s="190" t="str">
        <f>Výsledovka!I50</f>
        <v>svob. Rozmanová Adéla</v>
      </c>
      <c r="D45" s="190" t="str">
        <f>Výsledovka!K50</f>
        <v>Pěší rota AZ KVV Hradec Králové</v>
      </c>
      <c r="E45" s="193"/>
    </row>
    <row r="46" spans="1:5" s="44" customFormat="1" ht="32.25" customHeight="1" x14ac:dyDescent="0.25">
      <c r="A46" s="189" t="str">
        <f>Výsledovka!A51</f>
        <v>014/3</v>
      </c>
      <c r="B46" s="189" t="str">
        <f>Výsledovka!J51</f>
        <v>CZ</v>
      </c>
      <c r="C46" s="190" t="str">
        <f>Výsledovka!I51</f>
        <v>svob. Novotný Nicolas</v>
      </c>
      <c r="D46" s="190" t="str">
        <f>Výsledovka!K51</f>
        <v>Pěší rota AZ KVV Hradec Králové</v>
      </c>
      <c r="E46" s="193"/>
    </row>
    <row r="47" spans="1:5" s="44" customFormat="1" ht="32.25" customHeight="1" x14ac:dyDescent="0.25">
      <c r="A47" s="186" t="str">
        <f>Výsledovka!A52</f>
        <v>015/1</v>
      </c>
      <c r="B47" s="186" t="str">
        <f>Výsledovka!J52</f>
        <v>CZ</v>
      </c>
      <c r="C47" s="187" t="str">
        <f>Výsledovka!I52</f>
        <v>npor. Mgr. Plecitý David</v>
      </c>
      <c r="D47" s="187" t="str">
        <f>Výsledovka!K52</f>
        <v>Oddělení vojenské policie AZ, Praha</v>
      </c>
      <c r="E47" s="188"/>
    </row>
    <row r="48" spans="1:5" s="44" customFormat="1" ht="32.25" customHeight="1" x14ac:dyDescent="0.25">
      <c r="A48" s="186" t="str">
        <f>Výsledovka!A53</f>
        <v>015/2</v>
      </c>
      <c r="B48" s="186" t="str">
        <f>Výsledovka!J53</f>
        <v>CZ</v>
      </c>
      <c r="C48" s="187" t="str">
        <f>Výsledovka!I53</f>
        <v>npor. Mgr. Kovanda Pavel</v>
      </c>
      <c r="D48" s="187" t="str">
        <f>Výsledovka!K53</f>
        <v>Oddělení vojenské policie AZ, Praha</v>
      </c>
      <c r="E48" s="188"/>
    </row>
    <row r="49" spans="1:5" s="44" customFormat="1" ht="32.25" customHeight="1" x14ac:dyDescent="0.25">
      <c r="A49" s="186" t="str">
        <f>Výsledovka!A54</f>
        <v>015/3</v>
      </c>
      <c r="B49" s="186" t="str">
        <f>Výsledovka!J54</f>
        <v>CZ</v>
      </c>
      <c r="C49" s="187" t="str">
        <f>Výsledovka!I54</f>
        <v>nrtm. Mgr. Zigáček Tomáš</v>
      </c>
      <c r="D49" s="187" t="str">
        <f>Výsledovka!K54</f>
        <v>Oddělení vojenské policie AZ, Praha</v>
      </c>
      <c r="E49" s="188"/>
    </row>
    <row r="50" spans="1:5" s="44" customFormat="1" ht="32.25" customHeight="1" x14ac:dyDescent="0.25">
      <c r="A50" s="189" t="str">
        <f>Výsledovka!A55</f>
        <v>016/1</v>
      </c>
      <c r="B50" s="189" t="str">
        <f>Výsledovka!J55</f>
        <v>CZ</v>
      </c>
      <c r="C50" s="190" t="str">
        <f>Výsledovka!I55</f>
        <v>npor. Bc. Kvapil Lukáš</v>
      </c>
      <c r="D50" s="190" t="str">
        <f>Výsledovka!K55</f>
        <v>6.oddělení Vojenské policie AZ, Olomouc</v>
      </c>
      <c r="E50" s="193"/>
    </row>
    <row r="51" spans="1:5" s="44" customFormat="1" ht="32.25" customHeight="1" x14ac:dyDescent="0.25">
      <c r="A51" s="189" t="str">
        <f>Výsledovka!A56</f>
        <v>016/2</v>
      </c>
      <c r="B51" s="189" t="str">
        <f>Výsledovka!J56</f>
        <v>CZ</v>
      </c>
      <c r="C51" s="190" t="str">
        <f>Výsledovka!I56</f>
        <v>rtn. Grebeň Ondřej</v>
      </c>
      <c r="D51" s="190" t="str">
        <f>Výsledovka!K56</f>
        <v>6.oddělení Vojenské policie AZ, Olomouc</v>
      </c>
      <c r="E51" s="193"/>
    </row>
    <row r="52" spans="1:5" s="44" customFormat="1" ht="32.25" customHeight="1" x14ac:dyDescent="0.25">
      <c r="A52" s="189" t="str">
        <f>Výsledovka!A57</f>
        <v>016/3</v>
      </c>
      <c r="B52" s="189" t="str">
        <f>Výsledovka!J57</f>
        <v>CZ</v>
      </c>
      <c r="C52" s="190" t="str">
        <f>Výsledovka!I57</f>
        <v>rtm. Ing. Nepraš Ondřej</v>
      </c>
      <c r="D52" s="190" t="str">
        <f>Výsledovka!K57</f>
        <v>6.oddělení Vojenské policie AZ, Olomouc</v>
      </c>
      <c r="E52" s="193"/>
    </row>
    <row r="53" spans="1:5" s="44" customFormat="1" ht="32.25" customHeight="1" x14ac:dyDescent="0.25">
      <c r="A53" s="186" t="str">
        <f>Výsledovka!A58</f>
        <v>017/1</v>
      </c>
      <c r="B53" s="186" t="str">
        <f>Výsledovka!J58</f>
        <v>CZ</v>
      </c>
      <c r="C53" s="187" t="str">
        <f>Výsledovka!I58</f>
        <v>des. Vinopal Petr</v>
      </c>
      <c r="D53" s="187" t="str">
        <f>Výsledovka!K58</f>
        <v>Mechanizovaná rota AZ 41.mpr, Žatec</v>
      </c>
      <c r="E53" s="188"/>
    </row>
    <row r="54" spans="1:5" s="44" customFormat="1" ht="32.25" customHeight="1" x14ac:dyDescent="0.25">
      <c r="A54" s="186" t="str">
        <f>Výsledovka!A59</f>
        <v>017/2</v>
      </c>
      <c r="B54" s="186" t="str">
        <f>Výsledovka!J59</f>
        <v>CZ</v>
      </c>
      <c r="C54" s="187" t="str">
        <f>Výsledovka!I59</f>
        <v>des. Gireth Zdeněk</v>
      </c>
      <c r="D54" s="187" t="str">
        <f>Výsledovka!K59</f>
        <v>Mechanizovaná rota AZ 41.mpr, Žatec</v>
      </c>
      <c r="E54" s="188"/>
    </row>
    <row r="55" spans="1:5" s="44" customFormat="1" ht="32.25" customHeight="1" x14ac:dyDescent="0.25">
      <c r="A55" s="186" t="str">
        <f>Výsledovka!A60</f>
        <v>017/3</v>
      </c>
      <c r="B55" s="186" t="str">
        <f>Výsledovka!J60</f>
        <v>CZ</v>
      </c>
      <c r="C55" s="187" t="str">
        <f>Výsledovka!I60</f>
        <v>čet. Bareš Jiří</v>
      </c>
      <c r="D55" s="187" t="str">
        <f>Výsledovka!K60</f>
        <v>Mechanizovaná rota AZ 41.mpr, Žatec</v>
      </c>
      <c r="E55" s="188"/>
    </row>
    <row r="56" spans="1:5" s="44" customFormat="1" ht="32.25" customHeight="1" x14ac:dyDescent="0.25">
      <c r="A56" s="189" t="str">
        <f>Výsledovka!A61</f>
        <v>018/1</v>
      </c>
      <c r="B56" s="189" t="str">
        <f>Výsledovka!J61</f>
        <v>CZ</v>
      </c>
      <c r="C56" s="190" t="str">
        <f>Výsledovka!I61</f>
        <v>por. Ing. Vošický Petr</v>
      </c>
      <c r="D56" s="190" t="str">
        <f>Výsledovka!K61</f>
        <v>Tanková rota AZ 73.tpr, Přáslavice</v>
      </c>
      <c r="E56" s="193"/>
    </row>
    <row r="57" spans="1:5" s="44" customFormat="1" ht="32.25" customHeight="1" x14ac:dyDescent="0.25">
      <c r="A57" s="189" t="str">
        <f>Výsledovka!A62</f>
        <v>018/2</v>
      </c>
      <c r="B57" s="189" t="str">
        <f>Výsledovka!J62</f>
        <v>CZ</v>
      </c>
      <c r="C57" s="190" t="str">
        <f>Výsledovka!I62</f>
        <v>des. Jasan František</v>
      </c>
      <c r="D57" s="190" t="str">
        <f>Výsledovka!K62</f>
        <v>Tanková rota AZ 73.tpr, Přáslavice</v>
      </c>
      <c r="E57" s="193"/>
    </row>
    <row r="58" spans="1:5" s="44" customFormat="1" ht="32.25" customHeight="1" x14ac:dyDescent="0.25">
      <c r="A58" s="189" t="str">
        <f>Výsledovka!A63</f>
        <v>018/3</v>
      </c>
      <c r="B58" s="189" t="str">
        <f>Výsledovka!J63</f>
        <v>CZ</v>
      </c>
      <c r="C58" s="190" t="str">
        <f>Výsledovka!I63</f>
        <v>čet. Knopf Jiří</v>
      </c>
      <c r="D58" s="190" t="str">
        <f>Výsledovka!K63</f>
        <v>Tanková rota AZ 73.tpr, Přáslavice</v>
      </c>
      <c r="E58" s="193"/>
    </row>
    <row r="59" spans="1:5" s="44" customFormat="1" ht="32.25" customHeight="1" x14ac:dyDescent="0.25">
      <c r="A59" s="186" t="str">
        <f>Výsledovka!A64</f>
        <v>019/1</v>
      </c>
      <c r="B59" s="186" t="str">
        <f>Výsledovka!J64</f>
        <v>CZ</v>
      </c>
      <c r="C59" s="187" t="str">
        <f>Výsledovka!I64</f>
        <v>rtm. Pezda Roman, DiS</v>
      </c>
      <c r="D59" s="187" t="str">
        <f>Výsledovka!K64</f>
        <v>Záchranná rota AZ 151.žpr, Bechyně</v>
      </c>
      <c r="E59" s="188"/>
    </row>
    <row r="60" spans="1:5" s="44" customFormat="1" ht="32.25" customHeight="1" x14ac:dyDescent="0.25">
      <c r="A60" s="186" t="str">
        <f>Výsledovka!A65</f>
        <v>019/2</v>
      </c>
      <c r="B60" s="186" t="str">
        <f>Výsledovka!J65</f>
        <v>CZ</v>
      </c>
      <c r="C60" s="187" t="str">
        <f>Výsledovka!I65</f>
        <v>des. Ing. Šmíra Pavel</v>
      </c>
      <c r="D60" s="187" t="str">
        <f>Výsledovka!K65</f>
        <v>Záchranná rota AZ 151.žpr, Bechyně</v>
      </c>
      <c r="E60" s="188"/>
    </row>
    <row r="61" spans="1:5" s="44" customFormat="1" ht="32.25" customHeight="1" x14ac:dyDescent="0.25">
      <c r="A61" s="186" t="str">
        <f>Výsledovka!A66</f>
        <v>019/3</v>
      </c>
      <c r="B61" s="186" t="str">
        <f>Výsledovka!J66</f>
        <v>CZ</v>
      </c>
      <c r="C61" s="187" t="str">
        <f>Výsledovka!I66</f>
        <v>rtn. Kubín Jiří</v>
      </c>
      <c r="D61" s="187" t="str">
        <f>Výsledovka!K66</f>
        <v>Záchranná rota AZ 151.žpr, Bechyně</v>
      </c>
      <c r="E61" s="188"/>
    </row>
    <row r="62" spans="1:5" s="44" customFormat="1" ht="32.25" customHeight="1" x14ac:dyDescent="0.25">
      <c r="A62" s="189" t="str">
        <f>Výsledovka!A67</f>
        <v>020/1</v>
      </c>
      <c r="B62" s="189" t="str">
        <f>Výsledovka!J67</f>
        <v>CZ</v>
      </c>
      <c r="C62" s="190" t="str">
        <f>Výsledovka!I67</f>
        <v>npor. PharmDr. Pastera Jiří, Ph.D.</v>
      </c>
      <c r="D62" s="190" t="str">
        <f>Výsledovka!K67</f>
        <v>Jednotka AZ Agentury vojenského zdravotnictví, Těchonín</v>
      </c>
      <c r="E62" s="194"/>
    </row>
    <row r="63" spans="1:5" s="44" customFormat="1" ht="32.25" customHeight="1" x14ac:dyDescent="0.25">
      <c r="A63" s="189" t="str">
        <f>Výsledovka!A68</f>
        <v>020/2</v>
      </c>
      <c r="B63" s="189" t="str">
        <f>Výsledovka!J68</f>
        <v>CZ</v>
      </c>
      <c r="C63" s="190" t="str">
        <f>Výsledovka!I68</f>
        <v>rtm. Žabka Jaroslav</v>
      </c>
      <c r="D63" s="190" t="str">
        <f>Výsledovka!K68</f>
        <v>Jednotka AZ Agentury vojenského zdravotnictví, Těchonín</v>
      </c>
      <c r="E63" s="193"/>
    </row>
    <row r="64" spans="1:5" s="44" customFormat="1" ht="32.25" customHeight="1" x14ac:dyDescent="0.25">
      <c r="A64" s="189" t="str">
        <f>Výsledovka!A69</f>
        <v>020/3</v>
      </c>
      <c r="B64" s="189" t="str">
        <f>Výsledovka!J69</f>
        <v>CZ</v>
      </c>
      <c r="C64" s="190" t="str">
        <f>Výsledovka!I69</f>
        <v>nrtm. Vršovská Veronika, DiS.</v>
      </c>
      <c r="D64" s="190" t="str">
        <f>Výsledovka!K69</f>
        <v>Jednotka AZ Agentury vojenského zdravotnictví, Těchonín</v>
      </c>
      <c r="E64" s="194"/>
    </row>
    <row r="65" spans="1:5" s="44" customFormat="1" ht="32.25" customHeight="1" x14ac:dyDescent="0.25">
      <c r="A65" s="186" t="str">
        <f>Výsledovka!A70</f>
        <v>021/1</v>
      </c>
      <c r="B65" s="186" t="str">
        <f>Výsledovka!J70</f>
        <v>CZ</v>
      </c>
      <c r="C65" s="187" t="str">
        <f>Výsledovka!I70</f>
        <v>rtm. Ing. Zakouřil Boris</v>
      </c>
      <c r="D65" s="187" t="str">
        <f>Výsledovka!K70</f>
        <v>Jednotka AZ 31.prchbo, Liberec</v>
      </c>
      <c r="E65" s="186"/>
    </row>
    <row r="66" spans="1:5" s="44" customFormat="1" ht="32.25" customHeight="1" x14ac:dyDescent="0.25">
      <c r="A66" s="186" t="str">
        <f>Výsledovka!A71</f>
        <v>021/2</v>
      </c>
      <c r="B66" s="186" t="str">
        <f>Výsledovka!J71</f>
        <v>CZ</v>
      </c>
      <c r="C66" s="187" t="str">
        <f>Výsledovka!I71</f>
        <v>čet. Bartoněk Milan</v>
      </c>
      <c r="D66" s="187" t="str">
        <f>Výsledovka!K71</f>
        <v>Jednotka AZ 31.prchbo, Liberec</v>
      </c>
      <c r="E66" s="186"/>
    </row>
    <row r="67" spans="1:5" s="44" customFormat="1" ht="32.25" customHeight="1" x14ac:dyDescent="0.25">
      <c r="A67" s="186" t="str">
        <f>Výsledovka!A72</f>
        <v>021/3</v>
      </c>
      <c r="B67" s="186" t="str">
        <f>Výsledovka!J72</f>
        <v>CZ</v>
      </c>
      <c r="C67" s="187" t="str">
        <f>Výsledovka!I72</f>
        <v>čet. Skála Jakub</v>
      </c>
      <c r="D67" s="187" t="str">
        <f>Výsledovka!K72</f>
        <v>Jednotka AZ 31.prchbo, Liberec</v>
      </c>
      <c r="E67" s="186"/>
    </row>
    <row r="68" spans="1:5" s="44" customFormat="1" ht="32.25" customHeight="1" x14ac:dyDescent="0.25">
      <c r="A68" s="189" t="str">
        <f>Výsledovka!A73</f>
        <v>022/1</v>
      </c>
      <c r="B68" s="189" t="str">
        <f>Výsledovka!J73</f>
        <v>CZ</v>
      </c>
      <c r="C68" s="190" t="str">
        <f>Výsledovka!I73</f>
        <v>rtn. Beneš Filip, MSc.</v>
      </c>
      <c r="D68" s="190" t="str">
        <f>Výsledovka!K73</f>
        <v>Palebná baterie AZ 13.dp, Jince</v>
      </c>
      <c r="E68" s="195"/>
    </row>
    <row r="69" spans="1:5" s="44" customFormat="1" ht="32.25" customHeight="1" x14ac:dyDescent="0.25">
      <c r="A69" s="189" t="str">
        <f>Výsledovka!A74</f>
        <v>022/2</v>
      </c>
      <c r="B69" s="189" t="str">
        <f>Výsledovka!J74</f>
        <v>CZ</v>
      </c>
      <c r="C69" s="190" t="str">
        <f>Výsledovka!I74</f>
        <v xml:space="preserve">des. Ing. Kryštůfek  Dominik </v>
      </c>
      <c r="D69" s="190" t="str">
        <f>Výsledovka!K74</f>
        <v>Palebná baterie AZ 13.dp, Jince</v>
      </c>
      <c r="E69" s="195"/>
    </row>
    <row r="70" spans="1:5" s="44" customFormat="1" ht="32.25" customHeight="1" x14ac:dyDescent="0.25">
      <c r="A70" s="189" t="str">
        <f>Výsledovka!A75</f>
        <v>022/3</v>
      </c>
      <c r="B70" s="189" t="str">
        <f>Výsledovka!J75</f>
        <v>CZ</v>
      </c>
      <c r="C70" s="190" t="str">
        <f>Výsledovka!I75</f>
        <v>des. Mgr. Křížek Filip</v>
      </c>
      <c r="D70" s="190" t="str">
        <f>Výsledovka!K75</f>
        <v>Palebná baterie AZ 13.dp, Jince</v>
      </c>
      <c r="E70" s="195"/>
    </row>
    <row r="71" spans="1:5" s="44" customFormat="1" ht="33" customHeight="1" x14ac:dyDescent="0.25">
      <c r="A71" s="186" t="str">
        <f>Výsledovka!A76</f>
        <v>023/1</v>
      </c>
      <c r="B71" s="186" t="str">
        <f>Výsledovka!J76</f>
        <v>CZ</v>
      </c>
      <c r="C71" s="187" t="str">
        <f>Výsledovka!I76</f>
        <v>des. Chybidziura Daniel</v>
      </c>
      <c r="D71" s="187" t="str">
        <f>Výsledovka!K76</f>
        <v>Pěší rota AZ KVV Ostrava</v>
      </c>
      <c r="E71" s="186"/>
    </row>
    <row r="72" spans="1:5" ht="33" customHeight="1" x14ac:dyDescent="0.3">
      <c r="A72" s="186" t="str">
        <f>Výsledovka!A77</f>
        <v>023/2</v>
      </c>
      <c r="B72" s="186" t="str">
        <f>Výsledovka!J77</f>
        <v>CZ</v>
      </c>
      <c r="C72" s="187" t="str">
        <f>Výsledovka!I77</f>
        <v>des. Jochymek Lubomír</v>
      </c>
      <c r="D72" s="187" t="str">
        <f>Výsledovka!K77</f>
        <v>Pěší rota AZ KVV Ostrava</v>
      </c>
      <c r="E72" s="186"/>
    </row>
    <row r="73" spans="1:5" ht="33" customHeight="1" x14ac:dyDescent="0.3">
      <c r="A73" s="186" t="str">
        <f>Výsledovka!A78</f>
        <v>023/3</v>
      </c>
      <c r="B73" s="186" t="str">
        <f>Výsledovka!J78</f>
        <v>CZ</v>
      </c>
      <c r="C73" s="187" t="str">
        <f>Výsledovka!I78</f>
        <v>des. Stoklasa Lukáš</v>
      </c>
      <c r="D73" s="187" t="str">
        <f>Výsledovka!K78</f>
        <v>Pěší rota AZ KVV Ostrava</v>
      </c>
      <c r="E73" s="186"/>
    </row>
    <row r="74" spans="1:5" ht="33" customHeight="1" x14ac:dyDescent="0.3">
      <c r="A74" s="189" t="str">
        <f>Výsledovka!A79</f>
        <v>024/1</v>
      </c>
      <c r="B74" s="189" t="str">
        <f>Výsledovka!J79</f>
        <v>CZ</v>
      </c>
      <c r="C74" s="190" t="str">
        <f>Výsledovka!I79</f>
        <v>des. Vlk Michal</v>
      </c>
      <c r="D74" s="190" t="str">
        <f>Výsledovka!K79</f>
        <v>Pěší rota AZ KVV Karlovy Vary</v>
      </c>
      <c r="E74" s="195"/>
    </row>
    <row r="75" spans="1:5" ht="33" customHeight="1" x14ac:dyDescent="0.3">
      <c r="A75" s="189" t="str">
        <f>Výsledovka!A80</f>
        <v>024/2</v>
      </c>
      <c r="B75" s="189" t="str">
        <f>Výsledovka!J80</f>
        <v>CZ</v>
      </c>
      <c r="C75" s="190" t="str">
        <f>Výsledovka!I80</f>
        <v>svob. Hoke Oldřich</v>
      </c>
      <c r="D75" s="190" t="str">
        <f>Výsledovka!K80</f>
        <v>Pěší rota AZ KVV Karlovy Vary</v>
      </c>
      <c r="E75" s="195"/>
    </row>
    <row r="76" spans="1:5" ht="33" customHeight="1" x14ac:dyDescent="0.3">
      <c r="A76" s="189" t="str">
        <f>Výsledovka!A81</f>
        <v>024/3</v>
      </c>
      <c r="B76" s="189" t="str">
        <f>Výsledovka!J81</f>
        <v>CZ</v>
      </c>
      <c r="C76" s="190" t="str">
        <f>Výsledovka!I81</f>
        <v>svob. Beran Karel</v>
      </c>
      <c r="D76" s="190" t="str">
        <f>Výsledovka!K81</f>
        <v>Pěší rota AZ KVV Karlovy Vary</v>
      </c>
      <c r="E76" s="195"/>
    </row>
    <row r="77" spans="1:5" ht="33" customHeight="1" x14ac:dyDescent="0.3">
      <c r="A77" s="186" t="str">
        <f>Výsledovka!A82</f>
        <v>025/1</v>
      </c>
      <c r="B77" s="186" t="str">
        <f>Výsledovka!J82</f>
        <v>CZ</v>
      </c>
      <c r="C77" s="187" t="str">
        <f>Výsledovka!I82</f>
        <v>por. Ing. Bohuslav Máša</v>
      </c>
      <c r="D77" s="187" t="str">
        <f>Výsledovka!K82</f>
        <v>Pěší rota AZ KVV Brno</v>
      </c>
      <c r="E77" s="186"/>
    </row>
    <row r="78" spans="1:5" ht="33" customHeight="1" x14ac:dyDescent="0.3">
      <c r="A78" s="186" t="str">
        <f>Výsledovka!A83</f>
        <v>025/2</v>
      </c>
      <c r="B78" s="186" t="str">
        <f>Výsledovka!J83</f>
        <v>CZ</v>
      </c>
      <c r="C78" s="187" t="str">
        <f>Výsledovka!I83</f>
        <v>rtm. Zduba Michal</v>
      </c>
      <c r="D78" s="187" t="str">
        <f>Výsledovka!K83</f>
        <v>Pěší rota AZ KVV Brno</v>
      </c>
      <c r="E78" s="186"/>
    </row>
    <row r="79" spans="1:5" ht="33" customHeight="1" x14ac:dyDescent="0.3">
      <c r="A79" s="186" t="str">
        <f>Výsledovka!A84</f>
        <v>025/3</v>
      </c>
      <c r="B79" s="186" t="str">
        <f>Výsledovka!J84</f>
        <v>CZ</v>
      </c>
      <c r="C79" s="187" t="str">
        <f>Výsledovka!I84</f>
        <v>svob. Čermák Libor</v>
      </c>
      <c r="D79" s="187" t="str">
        <f>Výsledovka!K84</f>
        <v>Pěší rota AZ KVV Brno</v>
      </c>
      <c r="E79" s="186"/>
    </row>
    <row r="80" spans="1:5" ht="33" customHeight="1" x14ac:dyDescent="0.3">
      <c r="A80" s="189" t="str">
        <f>Výsledovka!A85</f>
        <v>026/1</v>
      </c>
      <c r="B80" s="189" t="str">
        <f>Výsledovka!J85</f>
        <v>CZ</v>
      </c>
      <c r="C80" s="190" t="str">
        <f>Výsledovka!I85</f>
        <v>por. Mgr. Konopásek Štěpán</v>
      </c>
      <c r="D80" s="190" t="str">
        <f>Výsledovka!K85</f>
        <v>Mechanizovaná rota AZ 72.mpr, Přáslavice</v>
      </c>
      <c r="E80" s="195"/>
    </row>
    <row r="81" spans="1:5" ht="33" customHeight="1" x14ac:dyDescent="0.3">
      <c r="A81" s="189" t="str">
        <f>Výsledovka!A86</f>
        <v>026/2</v>
      </c>
      <c r="B81" s="189" t="str">
        <f>Výsledovka!J86</f>
        <v>CZ</v>
      </c>
      <c r="C81" s="190" t="str">
        <f>Výsledovka!I86</f>
        <v>des. Bc. Stárka Daniel</v>
      </c>
      <c r="D81" s="190" t="str">
        <f>Výsledovka!K86</f>
        <v>Mechanizovaná rota AZ 72.mpr, Přáslavice</v>
      </c>
      <c r="E81" s="195"/>
    </row>
    <row r="82" spans="1:5" ht="33" customHeight="1" x14ac:dyDescent="0.3">
      <c r="A82" s="189" t="str">
        <f>Výsledovka!A87</f>
        <v>026/3</v>
      </c>
      <c r="B82" s="189" t="str">
        <f>Výsledovka!J87</f>
        <v>CZ</v>
      </c>
      <c r="C82" s="190" t="str">
        <f>Výsledovka!I87</f>
        <v>čet. Piskač Jan</v>
      </c>
      <c r="D82" s="190" t="str">
        <f>Výsledovka!K87</f>
        <v>Mechanizovaná rota AZ 72.mpr, Přáslavice</v>
      </c>
      <c r="E82" s="195"/>
    </row>
    <row r="83" spans="1:5" ht="33" customHeight="1" x14ac:dyDescent="0.3">
      <c r="A83" s="186" t="str">
        <f>Výsledovka!A88</f>
        <v>027/1</v>
      </c>
      <c r="B83" s="186" t="str">
        <f>Výsledovka!J88</f>
        <v>CZ</v>
      </c>
      <c r="C83" s="187" t="str">
        <f>Výsledovka!I88</f>
        <v>por. Bc. Karásek Martin</v>
      </c>
      <c r="D83" s="187" t="str">
        <f>Výsledovka!K88</f>
        <v>Pěší rota AZ KVV Liberec</v>
      </c>
      <c r="E83" s="186"/>
    </row>
    <row r="84" spans="1:5" ht="33" customHeight="1" x14ac:dyDescent="0.3">
      <c r="A84" s="186" t="str">
        <f>Výsledovka!A89</f>
        <v>027/2</v>
      </c>
      <c r="B84" s="186" t="str">
        <f>Výsledovka!J89</f>
        <v>CZ</v>
      </c>
      <c r="C84" s="187" t="str">
        <f>Výsledovka!I89</f>
        <v>por. Ing. Schier Jan</v>
      </c>
      <c r="D84" s="187" t="str">
        <f>Výsledovka!K89</f>
        <v>Pěší rota AZ KVV Liberec</v>
      </c>
      <c r="E84" s="186"/>
    </row>
    <row r="85" spans="1:5" ht="33" customHeight="1" x14ac:dyDescent="0.3">
      <c r="A85" s="186" t="str">
        <f>Výsledovka!A90</f>
        <v>027/3</v>
      </c>
      <c r="B85" s="186" t="str">
        <f>Výsledovka!J90</f>
        <v>CZ</v>
      </c>
      <c r="C85" s="187" t="str">
        <f>Výsledovka!I90</f>
        <v>čet. Horák  Lumír</v>
      </c>
      <c r="D85" s="187" t="str">
        <f>Výsledovka!K90</f>
        <v>Pěší rota AZ KVV Liberec</v>
      </c>
      <c r="E85" s="186"/>
    </row>
    <row r="86" spans="1:5" ht="33" customHeight="1" x14ac:dyDescent="0.3">
      <c r="A86" s="189" t="str">
        <f>Výsledovka!A91</f>
        <v>028/1</v>
      </c>
      <c r="B86" s="189" t="str">
        <f>Výsledovka!J91</f>
        <v>CZ</v>
      </c>
      <c r="C86" s="190" t="str">
        <f>Výsledovka!I91</f>
        <v>por. Mojžíš Michal</v>
      </c>
      <c r="D86" s="190" t="str">
        <f>Výsledovka!K91</f>
        <v>Pěší rota AZ KVV České Budějovice</v>
      </c>
      <c r="E86" s="195"/>
    </row>
    <row r="87" spans="1:5" ht="33" customHeight="1" x14ac:dyDescent="0.3">
      <c r="A87" s="189" t="str">
        <f>Výsledovka!A92</f>
        <v>028/2</v>
      </c>
      <c r="B87" s="189" t="str">
        <f>Výsledovka!J92</f>
        <v>CZ</v>
      </c>
      <c r="C87" s="190" t="str">
        <f>Výsledovka!I92</f>
        <v>svob. Reitmajer Jan</v>
      </c>
      <c r="D87" s="190" t="str">
        <f>Výsledovka!K92</f>
        <v>Pěší rota AZ KVV České Budějovice</v>
      </c>
      <c r="E87" s="195"/>
    </row>
    <row r="88" spans="1:5" ht="33" customHeight="1" x14ac:dyDescent="0.3">
      <c r="A88" s="189" t="str">
        <f>Výsledovka!A93</f>
        <v>028/3</v>
      </c>
      <c r="B88" s="189" t="str">
        <f>Výsledovka!J93</f>
        <v>CZ</v>
      </c>
      <c r="C88" s="190" t="str">
        <f>Výsledovka!I93</f>
        <v>svob. Sova Vladimír</v>
      </c>
      <c r="D88" s="190" t="str">
        <f>Výsledovka!K93</f>
        <v>Pěší rota AZ KVV České Budějovice</v>
      </c>
      <c r="E88" s="195"/>
    </row>
    <row r="89" spans="1:5" ht="33" customHeight="1" x14ac:dyDescent="0.3">
      <c r="A89" s="186" t="str">
        <f>Výsledovka!A94</f>
        <v>029/1</v>
      </c>
      <c r="B89" s="186" t="str">
        <f>Výsledovka!J94</f>
        <v>CZ</v>
      </c>
      <c r="C89" s="187" t="str">
        <f>Výsledovka!I94</f>
        <v>svob. Šaroun Vladimír</v>
      </c>
      <c r="D89" s="187" t="str">
        <f>Výsledovka!K94</f>
        <v>Pěší rota AZ KVV Jihlava</v>
      </c>
      <c r="E89" s="186"/>
    </row>
    <row r="90" spans="1:5" ht="33" customHeight="1" x14ac:dyDescent="0.3">
      <c r="A90" s="186" t="str">
        <f>Výsledovka!A95</f>
        <v>029/2</v>
      </c>
      <c r="B90" s="186" t="str">
        <f>Výsledovka!J95</f>
        <v>CZ</v>
      </c>
      <c r="C90" s="187" t="str">
        <f>Výsledovka!I95</f>
        <v>svob. Sojka Ondřej</v>
      </c>
      <c r="D90" s="187" t="str">
        <f>Výsledovka!K95</f>
        <v>Pěší rota AZ KVV Jihlava</v>
      </c>
      <c r="E90" s="186"/>
    </row>
    <row r="91" spans="1:5" ht="33" customHeight="1" x14ac:dyDescent="0.3">
      <c r="A91" s="186" t="str">
        <f>Výsledovka!A96</f>
        <v>029/3</v>
      </c>
      <c r="B91" s="186" t="str">
        <f>Výsledovka!J96</f>
        <v>CZ</v>
      </c>
      <c r="C91" s="187" t="str">
        <f>Výsledovka!I96</f>
        <v>svob. Rokos Václav</v>
      </c>
      <c r="D91" s="187" t="str">
        <f>Výsledovka!K96</f>
        <v>Pěší rota AZ KVV Jihlava</v>
      </c>
      <c r="E91" s="186"/>
    </row>
  </sheetData>
  <mergeCells count="3">
    <mergeCell ref="A1:E1"/>
    <mergeCell ref="A2:E2"/>
    <mergeCell ref="A3:E3"/>
  </mergeCells>
  <phoneticPr fontId="17" type="noConversion"/>
  <pageMargins left="0.25" right="0.25" top="0.75" bottom="0.75" header="0.3" footer="0.3"/>
  <pageSetup paperSize="9" fitToHeight="0" orientation="landscape" horizontalDpi="4294967293" verticalDpi="4294967293" r:id="rId1"/>
  <headerFooter>
    <oddFooter>&amp;C&amp;8Strana &amp;P z &amp;N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  <pageSetUpPr fitToPage="1"/>
  </sheetPr>
  <dimension ref="A1:AB206"/>
  <sheetViews>
    <sheetView zoomScale="133" zoomScaleNormal="133" zoomScalePageLayoutView="133" workbookViewId="0">
      <pane ySplit="9" topLeftCell="A54" activePane="bottomLeft" state="frozen"/>
      <selection pane="bottomLeft" activeCell="B8" sqref="A8:B206"/>
    </sheetView>
  </sheetViews>
  <sheetFormatPr defaultColWidth="10.109375" defaultRowHeight="14.4" x14ac:dyDescent="0.3"/>
  <cols>
    <col min="1" max="2" width="5" style="1" customWidth="1"/>
    <col min="3" max="3" width="5.33203125" style="1" customWidth="1"/>
    <col min="4" max="4" width="4.77734375" style="1" customWidth="1"/>
    <col min="5" max="6" width="3.44140625" style="2" customWidth="1"/>
    <col min="7" max="7" width="6.44140625" style="61" customWidth="1"/>
    <col min="8" max="8" width="6.44140625" style="20" customWidth="1"/>
    <col min="9" max="9" width="27.44140625" style="1" customWidth="1"/>
    <col min="10" max="10" width="3.44140625" style="40" customWidth="1"/>
    <col min="11" max="11" width="26.33203125" style="1" customWidth="1"/>
    <col min="12" max="12" width="3.109375" style="1" customWidth="1"/>
    <col min="13" max="19" width="3.109375" style="2" customWidth="1"/>
    <col min="20" max="20" width="3" style="2" customWidth="1"/>
    <col min="21" max="21" width="3.6640625" style="2" customWidth="1"/>
    <col min="22" max="22" width="5.6640625" style="2" customWidth="1"/>
    <col min="23" max="23" width="4.6640625" style="2" customWidth="1"/>
    <col min="24" max="24" width="5.44140625" style="2" customWidth="1"/>
    <col min="25" max="25" width="4.6640625" style="2" customWidth="1"/>
    <col min="26" max="26" width="6.33203125" style="2" customWidth="1"/>
    <col min="27" max="27" width="7" style="2" customWidth="1"/>
    <col min="28" max="28" width="19.33203125" style="1" bestFit="1" customWidth="1"/>
    <col min="29" max="16384" width="10.109375" style="1"/>
  </cols>
  <sheetData>
    <row r="1" spans="1:27" ht="27" hidden="1" customHeight="1" x14ac:dyDescent="0.25">
      <c r="A1" s="36" t="s">
        <v>254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</row>
    <row r="2" spans="1:27" ht="12" hidden="1" customHeight="1" x14ac:dyDescent="0.25">
      <c r="A2" s="3"/>
      <c r="B2" s="5"/>
      <c r="C2" s="5"/>
      <c r="D2" s="6"/>
      <c r="E2" s="37"/>
      <c r="F2" s="37"/>
      <c r="G2" s="37"/>
      <c r="H2" s="9"/>
      <c r="I2" s="4" t="s">
        <v>255</v>
      </c>
      <c r="J2" s="39"/>
      <c r="K2" s="37" t="s">
        <v>274</v>
      </c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</row>
    <row r="3" spans="1:27" ht="12" hidden="1" customHeight="1" x14ac:dyDescent="0.25">
      <c r="A3" s="3"/>
      <c r="B3" s="5"/>
      <c r="C3" s="5"/>
      <c r="D3" s="6"/>
      <c r="E3" s="37"/>
      <c r="F3" s="37"/>
      <c r="G3" s="37"/>
      <c r="H3" s="9"/>
      <c r="I3" s="145" t="s">
        <v>256</v>
      </c>
      <c r="J3" s="39"/>
      <c r="K3" s="37" t="s">
        <v>257</v>
      </c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</row>
    <row r="4" spans="1:27" ht="12" hidden="1" customHeight="1" x14ac:dyDescent="0.25">
      <c r="A4" s="3"/>
      <c r="B4" s="5"/>
      <c r="C4" s="5"/>
      <c r="D4" s="6"/>
      <c r="E4" s="37"/>
      <c r="F4" s="37"/>
      <c r="G4" s="37"/>
      <c r="H4" s="9"/>
      <c r="I4" s="145" t="s">
        <v>258</v>
      </c>
      <c r="J4" s="39"/>
      <c r="K4" s="37" t="s">
        <v>259</v>
      </c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</row>
    <row r="5" spans="1:27" ht="12" hidden="1" customHeight="1" x14ac:dyDescent="0.25">
      <c r="A5" s="3"/>
      <c r="B5" s="5"/>
      <c r="C5" s="5"/>
      <c r="D5" s="6"/>
      <c r="E5" s="37"/>
      <c r="F5" s="37"/>
      <c r="G5" s="37"/>
      <c r="H5" s="9"/>
      <c r="I5" s="145" t="s">
        <v>260</v>
      </c>
      <c r="J5" s="39"/>
      <c r="K5" s="37" t="s">
        <v>261</v>
      </c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</row>
    <row r="6" spans="1:27" ht="12" hidden="1" customHeight="1" x14ac:dyDescent="0.25">
      <c r="A6" s="3"/>
      <c r="B6" s="5"/>
      <c r="C6" s="5"/>
      <c r="D6" s="6"/>
      <c r="E6" s="37"/>
      <c r="F6" s="37"/>
      <c r="G6" s="37"/>
      <c r="H6" s="9"/>
      <c r="I6" s="146" t="s">
        <v>262</v>
      </c>
      <c r="J6" s="39"/>
      <c r="K6" s="37" t="s">
        <v>275</v>
      </c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</row>
    <row r="7" spans="1:27" ht="14.25" hidden="1" customHeight="1" x14ac:dyDescent="0.25">
      <c r="A7" s="38"/>
      <c r="B7" s="5"/>
      <c r="C7" s="5"/>
      <c r="D7" s="6"/>
      <c r="E7" s="38"/>
      <c r="F7" s="21"/>
      <c r="G7" s="21"/>
      <c r="H7" s="23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</row>
    <row r="8" spans="1:27" ht="39" customHeight="1" x14ac:dyDescent="0.25">
      <c r="A8" s="147" t="s">
        <v>10</v>
      </c>
      <c r="B8" s="147" t="s">
        <v>11</v>
      </c>
      <c r="C8" s="147" t="s">
        <v>12</v>
      </c>
      <c r="D8" s="200" t="s">
        <v>13</v>
      </c>
      <c r="E8" s="148" t="s">
        <v>14</v>
      </c>
      <c r="F8" s="148" t="s">
        <v>15</v>
      </c>
      <c r="G8" s="201" t="s">
        <v>16</v>
      </c>
      <c r="H8" s="149" t="s">
        <v>17</v>
      </c>
      <c r="I8" s="147" t="s">
        <v>18</v>
      </c>
      <c r="J8" s="150" t="s">
        <v>19</v>
      </c>
      <c r="K8" s="151" t="s">
        <v>20</v>
      </c>
      <c r="L8" s="148" t="s">
        <v>21</v>
      </c>
      <c r="M8" s="148" t="s">
        <v>21</v>
      </c>
      <c r="N8" s="148" t="s">
        <v>21</v>
      </c>
      <c r="O8" s="148" t="s">
        <v>21</v>
      </c>
      <c r="P8" s="148" t="s">
        <v>21</v>
      </c>
      <c r="Q8" s="148" t="s">
        <v>21</v>
      </c>
      <c r="R8" s="148" t="s">
        <v>21</v>
      </c>
      <c r="S8" s="148" t="s">
        <v>21</v>
      </c>
      <c r="T8" s="152" t="s">
        <v>22</v>
      </c>
      <c r="U8" s="202" t="s">
        <v>23</v>
      </c>
      <c r="V8" s="153" t="s">
        <v>24</v>
      </c>
      <c r="W8" s="150" t="s">
        <v>25</v>
      </c>
      <c r="X8" s="150" t="s">
        <v>25</v>
      </c>
      <c r="Y8" s="150" t="s">
        <v>25</v>
      </c>
      <c r="Z8" s="150" t="s">
        <v>25</v>
      </c>
      <c r="AA8" s="153" t="s">
        <v>26</v>
      </c>
    </row>
    <row r="9" spans="1:27" ht="21.75" customHeight="1" x14ac:dyDescent="0.25">
      <c r="A9" s="154"/>
      <c r="B9" s="154"/>
      <c r="C9" s="154"/>
      <c r="D9" s="208"/>
      <c r="E9" s="209"/>
      <c r="F9" s="210"/>
      <c r="G9" s="154"/>
      <c r="H9" s="155"/>
      <c r="I9" s="154"/>
      <c r="J9" s="154"/>
      <c r="K9" s="156"/>
      <c r="L9" s="157" t="s">
        <v>27</v>
      </c>
      <c r="M9" s="158">
        <v>10</v>
      </c>
      <c r="N9" s="158">
        <v>9</v>
      </c>
      <c r="O9" s="158">
        <v>8</v>
      </c>
      <c r="P9" s="158">
        <v>7</v>
      </c>
      <c r="Q9" s="158">
        <v>6</v>
      </c>
      <c r="R9" s="158">
        <v>5</v>
      </c>
      <c r="S9" s="158">
        <v>0</v>
      </c>
      <c r="T9" s="152"/>
      <c r="U9" s="202"/>
      <c r="V9" s="211"/>
      <c r="W9" s="158" t="s">
        <v>29</v>
      </c>
      <c r="X9" s="158" t="s">
        <v>30</v>
      </c>
      <c r="Y9" s="158" t="s">
        <v>31</v>
      </c>
      <c r="Z9" s="159" t="s">
        <v>32</v>
      </c>
      <c r="AA9" s="159"/>
    </row>
    <row r="10" spans="1:27" ht="12" x14ac:dyDescent="0.25">
      <c r="A10" s="24" t="s">
        <v>33</v>
      </c>
      <c r="B10" s="30">
        <f t="shared" ref="B10:B41" si="0">RANK(V10,$V$10:$V$96)</f>
        <v>56</v>
      </c>
      <c r="C10" s="30">
        <f>RANK(AA10,$AA$10:$AA$96)</f>
        <v>24</v>
      </c>
      <c r="D10" s="31"/>
      <c r="E10" s="12" t="str">
        <f>IF(V10&lt;=92," ",+IF(AND(V10&gt;92,V10&lt;95),"M",+IF(AND(V10&gt;=95,V10&lt;98),"S",+IF(AND(V10&gt;=98,V10&lt;=100),"E",0))))</f>
        <v xml:space="preserve"> </v>
      </c>
      <c r="F10" s="22" t="str">
        <f>IF(W10=6,IF(Z10&gt;35," ",+IF(AND(Z10&lt;=35,Z10&gt;30),"M",+IF(AND(Z10&lt;=30,Z10&gt;25),"S",+IF(AND(Z10&lt;=25,Z10&gt;0),"E"," "))))," ")</f>
        <v xml:space="preserve"> </v>
      </c>
      <c r="G10" s="14">
        <f t="shared" ref="G10:G73" si="1">V10+AA10</f>
        <v>79.900000000000006</v>
      </c>
      <c r="H10" s="17"/>
      <c r="I10" s="25" t="s">
        <v>276</v>
      </c>
      <c r="J10" s="24" t="s">
        <v>268</v>
      </c>
      <c r="K10" s="25" t="s">
        <v>36</v>
      </c>
      <c r="L10" s="10"/>
      <c r="M10" s="11"/>
      <c r="N10" s="11">
        <v>2</v>
      </c>
      <c r="O10" s="11">
        <v>3</v>
      </c>
      <c r="P10" s="11">
        <v>1</v>
      </c>
      <c r="Q10" s="11">
        <v>2</v>
      </c>
      <c r="R10" s="11">
        <v>1</v>
      </c>
      <c r="S10" s="11"/>
      <c r="T10" s="12"/>
      <c r="U10" s="12">
        <f>SUM(L10:S10)</f>
        <v>9</v>
      </c>
      <c r="V10" s="13">
        <f t="shared" ref="V10:V73" si="2">IF((L10*10+$M$9*M10+$N$9*N10+$O$9*O10+$P$9*P10+$Q$9*Q10+$R$9*R10)-T10&lt;0,0,(L10*10+$M$9*M10+$N$9*N10+$O$9*O10+$P$9*P10+$Q$9*Q10+$R$9*R10)-T10)</f>
        <v>66</v>
      </c>
      <c r="W10" s="26">
        <v>3</v>
      </c>
      <c r="X10" s="26"/>
      <c r="Y10" s="27">
        <v>31.1</v>
      </c>
      <c r="Z10" s="28">
        <f>Y10+X10</f>
        <v>31.1</v>
      </c>
      <c r="AA10" s="29">
        <f>IF((W10*15)-Z10&lt;0,0,(W10*15)-Z10)</f>
        <v>13.899999999999999</v>
      </c>
    </row>
    <row r="11" spans="1:27" ht="12" x14ac:dyDescent="0.25">
      <c r="A11" s="178" t="s">
        <v>37</v>
      </c>
      <c r="B11" s="30">
        <f t="shared" si="0"/>
        <v>79</v>
      </c>
      <c r="C11" s="30">
        <f t="shared" ref="C11:C74" si="3">RANK(AA11,$AA$10:$AA$96)</f>
        <v>48</v>
      </c>
      <c r="D11" s="196"/>
      <c r="E11" s="12" t="str">
        <f t="shared" ref="E11:E74" si="4">IF(V11&lt;=92," ",+IF(AND(V11&gt;92,V11&lt;95),"M",+IF(AND(V11&gt;=95,V11&lt;98),"S",+IF(AND(V11&gt;=98,V11&lt;=100),"E",0))))</f>
        <v xml:space="preserve"> </v>
      </c>
      <c r="F11" s="22" t="str">
        <f t="shared" ref="F11:F74" si="5">IF(W11=6,IF(Z11&gt;35," ",+IF(AND(Z11&lt;=35,Z11&gt;30),"M",+IF(AND(Z11&lt;=30,Z11&gt;25),"S",+IF(AND(Z11&lt;=25,Z11&gt;0),"E"," "))))," ")</f>
        <v xml:space="preserve"> </v>
      </c>
      <c r="G11" s="14">
        <f t="shared" si="1"/>
        <v>7</v>
      </c>
      <c r="H11" s="17"/>
      <c r="I11" s="160" t="s">
        <v>277</v>
      </c>
      <c r="J11" s="24" t="s">
        <v>268</v>
      </c>
      <c r="K11" s="25" t="s">
        <v>36</v>
      </c>
      <c r="L11" s="161"/>
      <c r="M11" s="162"/>
      <c r="N11" s="162"/>
      <c r="O11" s="162"/>
      <c r="P11" s="162">
        <v>1</v>
      </c>
      <c r="Q11" s="162"/>
      <c r="R11" s="162"/>
      <c r="S11" s="162"/>
      <c r="T11" s="12"/>
      <c r="U11" s="12">
        <f t="shared" ref="U11:U74" si="6">SUM(L11:S11)</f>
        <v>1</v>
      </c>
      <c r="V11" s="13">
        <f t="shared" si="2"/>
        <v>7</v>
      </c>
      <c r="W11" s="163">
        <v>0</v>
      </c>
      <c r="X11" s="163"/>
      <c r="Y11" s="164">
        <v>32.43</v>
      </c>
      <c r="Z11" s="165">
        <f t="shared" ref="Z11:Z39" si="7">Y11+X11</f>
        <v>32.43</v>
      </c>
      <c r="AA11" s="212">
        <f t="shared" ref="AA11:AA39" si="8">IF((W11*15)-Z11&lt;0,0,(W11*15)-Z11)</f>
        <v>0</v>
      </c>
    </row>
    <row r="12" spans="1:27" ht="12" x14ac:dyDescent="0.25">
      <c r="A12" s="178" t="s">
        <v>39</v>
      </c>
      <c r="B12" s="30">
        <f t="shared" si="0"/>
        <v>51</v>
      </c>
      <c r="C12" s="30">
        <f t="shared" si="3"/>
        <v>38</v>
      </c>
      <c r="D12" s="171">
        <f>RANK(H12,$H$12:$H$96)</f>
        <v>22</v>
      </c>
      <c r="E12" s="12" t="str">
        <f t="shared" si="4"/>
        <v xml:space="preserve"> </v>
      </c>
      <c r="F12" s="22" t="str">
        <f t="shared" si="5"/>
        <v xml:space="preserve"> </v>
      </c>
      <c r="G12" s="14">
        <f t="shared" si="1"/>
        <v>75.989999999999995</v>
      </c>
      <c r="H12" s="17">
        <f>SUM(G10:G12)</f>
        <v>162.88999999999999</v>
      </c>
      <c r="I12" s="160" t="s">
        <v>278</v>
      </c>
      <c r="J12" s="24" t="s">
        <v>268</v>
      </c>
      <c r="K12" s="25" t="s">
        <v>36</v>
      </c>
      <c r="L12" s="161"/>
      <c r="M12" s="162"/>
      <c r="N12" s="162">
        <v>2</v>
      </c>
      <c r="O12" s="162">
        <v>4</v>
      </c>
      <c r="P12" s="162">
        <v>1</v>
      </c>
      <c r="Q12" s="162">
        <v>2</v>
      </c>
      <c r="R12" s="162"/>
      <c r="S12" s="162">
        <v>1</v>
      </c>
      <c r="T12" s="12"/>
      <c r="U12" s="12">
        <f t="shared" si="6"/>
        <v>10</v>
      </c>
      <c r="V12" s="13">
        <f t="shared" si="2"/>
        <v>69</v>
      </c>
      <c r="W12" s="163">
        <v>2</v>
      </c>
      <c r="X12" s="163"/>
      <c r="Y12" s="164">
        <v>23.01</v>
      </c>
      <c r="Z12" s="165">
        <f t="shared" si="7"/>
        <v>23.01</v>
      </c>
      <c r="AA12" s="212">
        <f t="shared" si="8"/>
        <v>6.9899999999999984</v>
      </c>
    </row>
    <row r="13" spans="1:27" ht="12" x14ac:dyDescent="0.25">
      <c r="A13" s="167" t="s">
        <v>41</v>
      </c>
      <c r="B13" s="30">
        <f t="shared" si="0"/>
        <v>53</v>
      </c>
      <c r="C13" s="30">
        <f t="shared" si="3"/>
        <v>48</v>
      </c>
      <c r="D13" s="31"/>
      <c r="E13" s="7" t="str">
        <f t="shared" si="4"/>
        <v xml:space="preserve"> </v>
      </c>
      <c r="F13" s="42" t="str">
        <f t="shared" si="5"/>
        <v xml:space="preserve"> </v>
      </c>
      <c r="G13" s="15">
        <f t="shared" si="1"/>
        <v>67</v>
      </c>
      <c r="H13" s="18"/>
      <c r="I13" s="166" t="s">
        <v>279</v>
      </c>
      <c r="J13" s="167" t="s">
        <v>268</v>
      </c>
      <c r="K13" s="166" t="s">
        <v>280</v>
      </c>
      <c r="L13" s="168"/>
      <c r="M13" s="168"/>
      <c r="N13" s="168">
        <v>1</v>
      </c>
      <c r="O13" s="168">
        <v>3</v>
      </c>
      <c r="P13" s="168">
        <v>4</v>
      </c>
      <c r="Q13" s="168">
        <v>1</v>
      </c>
      <c r="R13" s="168"/>
      <c r="S13" s="168">
        <v>1</v>
      </c>
      <c r="T13" s="7"/>
      <c r="U13" s="41">
        <f t="shared" si="6"/>
        <v>10</v>
      </c>
      <c r="V13" s="8">
        <f t="shared" si="2"/>
        <v>67</v>
      </c>
      <c r="W13" s="169">
        <v>2</v>
      </c>
      <c r="X13" s="169"/>
      <c r="Y13" s="170">
        <v>32.17</v>
      </c>
      <c r="Z13" s="171">
        <f t="shared" si="7"/>
        <v>32.17</v>
      </c>
      <c r="AA13" s="213">
        <f t="shared" si="8"/>
        <v>0</v>
      </c>
    </row>
    <row r="14" spans="1:27" ht="12" x14ac:dyDescent="0.25">
      <c r="A14" s="167" t="s">
        <v>45</v>
      </c>
      <c r="B14" s="30">
        <f t="shared" si="0"/>
        <v>75</v>
      </c>
      <c r="C14" s="30">
        <f t="shared" si="3"/>
        <v>13</v>
      </c>
      <c r="D14" s="196"/>
      <c r="E14" s="7" t="str">
        <f t="shared" si="4"/>
        <v xml:space="preserve"> </v>
      </c>
      <c r="F14" s="42" t="str">
        <f t="shared" si="5"/>
        <v xml:space="preserve"> </v>
      </c>
      <c r="G14" s="15">
        <f t="shared" si="1"/>
        <v>49.61</v>
      </c>
      <c r="H14" s="18"/>
      <c r="I14" s="166" t="s">
        <v>281</v>
      </c>
      <c r="J14" s="167" t="s">
        <v>268</v>
      </c>
      <c r="K14" s="166" t="s">
        <v>280</v>
      </c>
      <c r="L14" s="168"/>
      <c r="M14" s="168"/>
      <c r="N14" s="168">
        <v>1</v>
      </c>
      <c r="O14" s="168">
        <v>1</v>
      </c>
      <c r="P14" s="168">
        <v>1</v>
      </c>
      <c r="Q14" s="168"/>
      <c r="R14" s="168"/>
      <c r="S14" s="168">
        <v>7</v>
      </c>
      <c r="T14" s="7"/>
      <c r="U14" s="41">
        <f t="shared" si="6"/>
        <v>10</v>
      </c>
      <c r="V14" s="8">
        <f t="shared" si="2"/>
        <v>24</v>
      </c>
      <c r="W14" s="169">
        <v>4</v>
      </c>
      <c r="X14" s="169"/>
      <c r="Y14" s="170">
        <v>34.39</v>
      </c>
      <c r="Z14" s="171">
        <f t="shared" si="7"/>
        <v>34.39</v>
      </c>
      <c r="AA14" s="213">
        <f t="shared" si="8"/>
        <v>25.61</v>
      </c>
    </row>
    <row r="15" spans="1:27" ht="12" x14ac:dyDescent="0.25">
      <c r="A15" s="167" t="s">
        <v>47</v>
      </c>
      <c r="B15" s="30">
        <f t="shared" si="0"/>
        <v>77</v>
      </c>
      <c r="C15" s="30">
        <f t="shared" si="3"/>
        <v>43</v>
      </c>
      <c r="D15" s="171">
        <f t="shared" ref="D15" si="9">RANK(H15,$H$12:$H$96)</f>
        <v>27</v>
      </c>
      <c r="E15" s="7" t="str">
        <f t="shared" si="4"/>
        <v xml:space="preserve"> </v>
      </c>
      <c r="F15" s="42" t="str">
        <f t="shared" si="5"/>
        <v xml:space="preserve"> </v>
      </c>
      <c r="G15" s="15">
        <f t="shared" si="1"/>
        <v>18.39</v>
      </c>
      <c r="H15" s="18">
        <f>SUM(G13:G15)</f>
        <v>135</v>
      </c>
      <c r="I15" s="166" t="s">
        <v>282</v>
      </c>
      <c r="J15" s="167" t="s">
        <v>268</v>
      </c>
      <c r="K15" s="166" t="s">
        <v>280</v>
      </c>
      <c r="L15" s="168"/>
      <c r="M15" s="168"/>
      <c r="N15" s="168">
        <v>1</v>
      </c>
      <c r="O15" s="168"/>
      <c r="P15" s="168"/>
      <c r="Q15" s="168">
        <v>1</v>
      </c>
      <c r="R15" s="168"/>
      <c r="S15" s="168"/>
      <c r="T15" s="7"/>
      <c r="U15" s="41">
        <f t="shared" si="6"/>
        <v>2</v>
      </c>
      <c r="V15" s="8">
        <f t="shared" si="2"/>
        <v>15</v>
      </c>
      <c r="W15" s="169">
        <v>3</v>
      </c>
      <c r="X15" s="169"/>
      <c r="Y15" s="170">
        <v>41.61</v>
      </c>
      <c r="Z15" s="171">
        <f t="shared" si="7"/>
        <v>41.61</v>
      </c>
      <c r="AA15" s="213">
        <f t="shared" si="8"/>
        <v>3.3900000000000006</v>
      </c>
    </row>
    <row r="16" spans="1:27" ht="12" x14ac:dyDescent="0.25">
      <c r="A16" s="173" t="s">
        <v>49</v>
      </c>
      <c r="B16" s="48">
        <f t="shared" si="0"/>
        <v>81</v>
      </c>
      <c r="C16" s="48">
        <f t="shared" si="3"/>
        <v>48</v>
      </c>
      <c r="D16" s="49"/>
      <c r="E16" s="50" t="str">
        <f t="shared" si="4"/>
        <v xml:space="preserve"> </v>
      </c>
      <c r="F16" s="51" t="str">
        <f t="shared" si="5"/>
        <v xml:space="preserve"> </v>
      </c>
      <c r="G16" s="52">
        <f t="shared" si="1"/>
        <v>0</v>
      </c>
      <c r="H16" s="53"/>
      <c r="I16" s="172" t="s">
        <v>283</v>
      </c>
      <c r="J16" s="173" t="s">
        <v>268</v>
      </c>
      <c r="K16" s="172" t="s">
        <v>284</v>
      </c>
      <c r="L16" s="54"/>
      <c r="M16" s="54"/>
      <c r="N16" s="54"/>
      <c r="O16" s="54"/>
      <c r="P16" s="54"/>
      <c r="Q16" s="54"/>
      <c r="R16" s="54"/>
      <c r="S16" s="54"/>
      <c r="T16" s="50"/>
      <c r="U16" s="50">
        <f t="shared" si="6"/>
        <v>0</v>
      </c>
      <c r="V16" s="55">
        <f t="shared" si="2"/>
        <v>0</v>
      </c>
      <c r="W16" s="174"/>
      <c r="X16" s="174"/>
      <c r="Y16" s="175"/>
      <c r="Z16" s="176">
        <f t="shared" si="7"/>
        <v>0</v>
      </c>
      <c r="AA16" s="214">
        <f t="shared" si="8"/>
        <v>0</v>
      </c>
    </row>
    <row r="17" spans="1:28" ht="12" x14ac:dyDescent="0.25">
      <c r="A17" s="173" t="s">
        <v>52</v>
      </c>
      <c r="B17" s="48">
        <f t="shared" si="0"/>
        <v>81</v>
      </c>
      <c r="C17" s="48">
        <f t="shared" si="3"/>
        <v>48</v>
      </c>
      <c r="D17" s="215"/>
      <c r="E17" s="50" t="str">
        <f t="shared" si="4"/>
        <v xml:space="preserve"> </v>
      </c>
      <c r="F17" s="51" t="str">
        <f t="shared" si="5"/>
        <v xml:space="preserve"> </v>
      </c>
      <c r="G17" s="52">
        <f t="shared" si="1"/>
        <v>0</v>
      </c>
      <c r="H17" s="53"/>
      <c r="I17" s="172" t="s">
        <v>285</v>
      </c>
      <c r="J17" s="173" t="s">
        <v>268</v>
      </c>
      <c r="K17" s="172" t="s">
        <v>284</v>
      </c>
      <c r="L17" s="177"/>
      <c r="M17" s="177"/>
      <c r="N17" s="177"/>
      <c r="O17" s="177"/>
      <c r="P17" s="177"/>
      <c r="Q17" s="177"/>
      <c r="R17" s="177"/>
      <c r="S17" s="177"/>
      <c r="T17" s="50"/>
      <c r="U17" s="50">
        <f t="shared" si="6"/>
        <v>0</v>
      </c>
      <c r="V17" s="55">
        <f t="shared" si="2"/>
        <v>0</v>
      </c>
      <c r="W17" s="174"/>
      <c r="X17" s="174"/>
      <c r="Y17" s="175"/>
      <c r="Z17" s="176">
        <f t="shared" si="7"/>
        <v>0</v>
      </c>
      <c r="AA17" s="214">
        <f t="shared" si="8"/>
        <v>0</v>
      </c>
    </row>
    <row r="18" spans="1:28" ht="12" x14ac:dyDescent="0.25">
      <c r="A18" s="173" t="s">
        <v>54</v>
      </c>
      <c r="B18" s="48">
        <f t="shared" si="0"/>
        <v>81</v>
      </c>
      <c r="C18" s="48">
        <f t="shared" si="3"/>
        <v>48</v>
      </c>
      <c r="D18" s="216">
        <f t="shared" ref="D18" si="10">RANK(H18,$H$12:$H$96)</f>
        <v>28</v>
      </c>
      <c r="E18" s="50" t="str">
        <f t="shared" si="4"/>
        <v xml:space="preserve"> </v>
      </c>
      <c r="F18" s="51" t="str">
        <f t="shared" si="5"/>
        <v xml:space="preserve"> </v>
      </c>
      <c r="G18" s="52">
        <f t="shared" si="1"/>
        <v>0</v>
      </c>
      <c r="H18" s="53">
        <f>SUM(G16:G18)</f>
        <v>0</v>
      </c>
      <c r="I18" s="172" t="s">
        <v>286</v>
      </c>
      <c r="J18" s="173" t="s">
        <v>268</v>
      </c>
      <c r="K18" s="172" t="s">
        <v>284</v>
      </c>
      <c r="L18" s="177"/>
      <c r="M18" s="177"/>
      <c r="N18" s="177"/>
      <c r="O18" s="177"/>
      <c r="P18" s="177"/>
      <c r="Q18" s="177"/>
      <c r="R18" s="177"/>
      <c r="S18" s="177"/>
      <c r="T18" s="50"/>
      <c r="U18" s="50">
        <f t="shared" si="6"/>
        <v>0</v>
      </c>
      <c r="V18" s="55">
        <f t="shared" si="2"/>
        <v>0</v>
      </c>
      <c r="W18" s="174"/>
      <c r="X18" s="174"/>
      <c r="Y18" s="175"/>
      <c r="Z18" s="176">
        <f t="shared" si="7"/>
        <v>0</v>
      </c>
      <c r="AA18" s="214">
        <f t="shared" si="8"/>
        <v>0</v>
      </c>
    </row>
    <row r="19" spans="1:28" ht="12" x14ac:dyDescent="0.25">
      <c r="A19" s="167" t="s">
        <v>56</v>
      </c>
      <c r="B19" s="30">
        <f t="shared" si="0"/>
        <v>81</v>
      </c>
      <c r="C19" s="30">
        <f t="shared" si="3"/>
        <v>17</v>
      </c>
      <c r="D19" s="31"/>
      <c r="E19" s="7" t="str">
        <f t="shared" si="4"/>
        <v xml:space="preserve"> </v>
      </c>
      <c r="F19" s="42" t="str">
        <f t="shared" si="5"/>
        <v xml:space="preserve"> </v>
      </c>
      <c r="G19" s="15">
        <f t="shared" si="1"/>
        <v>22.53</v>
      </c>
      <c r="H19" s="18"/>
      <c r="I19" s="166" t="s">
        <v>287</v>
      </c>
      <c r="J19" s="167" t="s">
        <v>268</v>
      </c>
      <c r="K19" s="166" t="s">
        <v>288</v>
      </c>
      <c r="L19" s="168"/>
      <c r="M19" s="168"/>
      <c r="N19" s="168"/>
      <c r="O19" s="168"/>
      <c r="P19" s="168"/>
      <c r="Q19" s="168"/>
      <c r="R19" s="168"/>
      <c r="S19" s="168">
        <v>10</v>
      </c>
      <c r="T19" s="7"/>
      <c r="U19" s="41">
        <f t="shared" si="6"/>
        <v>10</v>
      </c>
      <c r="V19" s="8">
        <f t="shared" si="2"/>
        <v>0</v>
      </c>
      <c r="W19" s="169">
        <v>3</v>
      </c>
      <c r="X19" s="217"/>
      <c r="Y19" s="218">
        <v>22.47</v>
      </c>
      <c r="Z19" s="171">
        <f t="shared" si="7"/>
        <v>22.47</v>
      </c>
      <c r="AA19" s="219">
        <f t="shared" si="8"/>
        <v>22.53</v>
      </c>
    </row>
    <row r="20" spans="1:28" ht="12" x14ac:dyDescent="0.25">
      <c r="A20" s="167" t="s">
        <v>57</v>
      </c>
      <c r="B20" s="30">
        <f t="shared" si="0"/>
        <v>24</v>
      </c>
      <c r="C20" s="30">
        <f t="shared" si="3"/>
        <v>12</v>
      </c>
      <c r="D20" s="196"/>
      <c r="E20" s="7" t="str">
        <f t="shared" si="4"/>
        <v xml:space="preserve"> </v>
      </c>
      <c r="F20" s="42" t="str">
        <f t="shared" si="5"/>
        <v xml:space="preserve"> </v>
      </c>
      <c r="G20" s="15">
        <f t="shared" si="1"/>
        <v>112.4499</v>
      </c>
      <c r="H20" s="18"/>
      <c r="I20" s="166" t="s">
        <v>289</v>
      </c>
      <c r="J20" s="167" t="s">
        <v>268</v>
      </c>
      <c r="K20" s="166" t="s">
        <v>288</v>
      </c>
      <c r="L20" s="168">
        <v>2</v>
      </c>
      <c r="M20" s="168"/>
      <c r="N20" s="168">
        <v>4</v>
      </c>
      <c r="O20" s="168">
        <v>2</v>
      </c>
      <c r="P20" s="168">
        <v>2</v>
      </c>
      <c r="Q20" s="168"/>
      <c r="R20" s="168"/>
      <c r="S20" s="168"/>
      <c r="T20" s="7">
        <v>1E-4</v>
      </c>
      <c r="U20" s="41">
        <f t="shared" si="6"/>
        <v>10</v>
      </c>
      <c r="V20" s="8">
        <f t="shared" si="2"/>
        <v>85.999899999999997</v>
      </c>
      <c r="W20" s="169">
        <v>3</v>
      </c>
      <c r="X20" s="217"/>
      <c r="Y20" s="218">
        <v>18.55</v>
      </c>
      <c r="Z20" s="171">
        <f t="shared" si="7"/>
        <v>18.55</v>
      </c>
      <c r="AA20" s="219">
        <f t="shared" si="8"/>
        <v>26.45</v>
      </c>
    </row>
    <row r="21" spans="1:28" ht="12" x14ac:dyDescent="0.25">
      <c r="A21" s="167" t="s">
        <v>58</v>
      </c>
      <c r="B21" s="30">
        <f t="shared" si="0"/>
        <v>19</v>
      </c>
      <c r="C21" s="30">
        <f t="shared" si="3"/>
        <v>20</v>
      </c>
      <c r="D21" s="171">
        <f t="shared" ref="D21" si="11">RANK(H21,$H$12:$H$96)</f>
        <v>16</v>
      </c>
      <c r="E21" s="7" t="str">
        <f t="shared" si="4"/>
        <v xml:space="preserve"> </v>
      </c>
      <c r="F21" s="42" t="str">
        <f t="shared" si="5"/>
        <v xml:space="preserve"> </v>
      </c>
      <c r="G21" s="15">
        <f t="shared" si="1"/>
        <v>107.7296</v>
      </c>
      <c r="H21" s="18">
        <f>SUM(G19:G21)</f>
        <v>242.70949999999999</v>
      </c>
      <c r="I21" s="166" t="s">
        <v>290</v>
      </c>
      <c r="J21" s="167" t="s">
        <v>268</v>
      </c>
      <c r="K21" s="166" t="s">
        <v>288</v>
      </c>
      <c r="L21" s="168">
        <v>1</v>
      </c>
      <c r="M21" s="168">
        <v>1</v>
      </c>
      <c r="N21" s="168">
        <v>6</v>
      </c>
      <c r="O21" s="168">
        <v>1</v>
      </c>
      <c r="P21" s="168">
        <v>1</v>
      </c>
      <c r="Q21" s="168"/>
      <c r="R21" s="168"/>
      <c r="S21" s="168"/>
      <c r="T21" s="7">
        <v>4.0000000000000002E-4</v>
      </c>
      <c r="U21" s="41">
        <f t="shared" si="6"/>
        <v>10</v>
      </c>
      <c r="V21" s="8">
        <f t="shared" si="2"/>
        <v>88.999600000000001</v>
      </c>
      <c r="W21" s="169">
        <v>3</v>
      </c>
      <c r="X21" s="217"/>
      <c r="Y21" s="218">
        <v>26.27</v>
      </c>
      <c r="Z21" s="171">
        <f t="shared" si="7"/>
        <v>26.27</v>
      </c>
      <c r="AA21" s="219">
        <f t="shared" si="8"/>
        <v>18.73</v>
      </c>
    </row>
    <row r="22" spans="1:28" ht="12" x14ac:dyDescent="0.25">
      <c r="A22" s="178" t="s">
        <v>59</v>
      </c>
      <c r="B22" s="30">
        <f t="shared" si="0"/>
        <v>1</v>
      </c>
      <c r="C22" s="30">
        <f t="shared" si="3"/>
        <v>48</v>
      </c>
      <c r="D22" s="31"/>
      <c r="E22" s="12" t="str">
        <f t="shared" si="4"/>
        <v>S</v>
      </c>
      <c r="F22" s="22" t="str">
        <f t="shared" si="5"/>
        <v xml:space="preserve"> </v>
      </c>
      <c r="G22" s="14">
        <f t="shared" si="1"/>
        <v>97</v>
      </c>
      <c r="H22" s="17"/>
      <c r="I22" s="160" t="s">
        <v>291</v>
      </c>
      <c r="J22" s="178" t="s">
        <v>268</v>
      </c>
      <c r="K22" s="160" t="s">
        <v>292</v>
      </c>
      <c r="L22" s="162">
        <v>4</v>
      </c>
      <c r="M22" s="162">
        <v>3</v>
      </c>
      <c r="N22" s="162">
        <v>3</v>
      </c>
      <c r="O22" s="162"/>
      <c r="P22" s="162"/>
      <c r="Q22" s="162"/>
      <c r="R22" s="162"/>
      <c r="S22" s="162"/>
      <c r="T22" s="12"/>
      <c r="U22" s="12">
        <f t="shared" si="6"/>
        <v>10</v>
      </c>
      <c r="V22" s="13">
        <f t="shared" si="2"/>
        <v>97</v>
      </c>
      <c r="W22" s="163">
        <v>1</v>
      </c>
      <c r="X22" s="163"/>
      <c r="Y22" s="164">
        <v>21.56</v>
      </c>
      <c r="Z22" s="165">
        <f t="shared" si="7"/>
        <v>21.56</v>
      </c>
      <c r="AA22" s="212">
        <f t="shared" si="8"/>
        <v>0</v>
      </c>
    </row>
    <row r="23" spans="1:28" ht="12" x14ac:dyDescent="0.25">
      <c r="A23" s="178" t="s">
        <v>63</v>
      </c>
      <c r="B23" s="30">
        <f t="shared" si="0"/>
        <v>67</v>
      </c>
      <c r="C23" s="30">
        <f t="shared" si="3"/>
        <v>30</v>
      </c>
      <c r="D23" s="196"/>
      <c r="E23" s="12" t="str">
        <f t="shared" si="4"/>
        <v xml:space="preserve"> </v>
      </c>
      <c r="F23" s="22" t="str">
        <f t="shared" si="5"/>
        <v xml:space="preserve"> </v>
      </c>
      <c r="G23" s="14">
        <f t="shared" si="1"/>
        <v>53.92</v>
      </c>
      <c r="H23" s="17"/>
      <c r="I23" s="160" t="s">
        <v>283</v>
      </c>
      <c r="J23" s="178" t="s">
        <v>268</v>
      </c>
      <c r="K23" s="160" t="s">
        <v>292</v>
      </c>
      <c r="L23" s="162"/>
      <c r="M23" s="162"/>
      <c r="N23" s="162">
        <v>1</v>
      </c>
      <c r="O23" s="162">
        <v>1</v>
      </c>
      <c r="P23" s="162">
        <v>3</v>
      </c>
      <c r="Q23" s="162">
        <v>1</v>
      </c>
      <c r="R23" s="162"/>
      <c r="S23" s="162"/>
      <c r="T23" s="12"/>
      <c r="U23" s="12">
        <f t="shared" si="6"/>
        <v>6</v>
      </c>
      <c r="V23" s="13">
        <f t="shared" si="2"/>
        <v>44</v>
      </c>
      <c r="W23" s="163">
        <v>3</v>
      </c>
      <c r="X23" s="163"/>
      <c r="Y23" s="164">
        <v>35.08</v>
      </c>
      <c r="Z23" s="165">
        <f t="shared" si="7"/>
        <v>35.08</v>
      </c>
      <c r="AA23" s="212">
        <f t="shared" si="8"/>
        <v>9.9200000000000017</v>
      </c>
    </row>
    <row r="24" spans="1:28" ht="12" x14ac:dyDescent="0.25">
      <c r="A24" s="178" t="s">
        <v>65</v>
      </c>
      <c r="B24" s="30">
        <f t="shared" si="0"/>
        <v>53</v>
      </c>
      <c r="C24" s="30">
        <f t="shared" si="3"/>
        <v>48</v>
      </c>
      <c r="D24" s="171">
        <f t="shared" ref="D24" si="12">RANK(H24,$H$12:$H$96)</f>
        <v>18</v>
      </c>
      <c r="E24" s="12" t="str">
        <f t="shared" si="4"/>
        <v xml:space="preserve"> </v>
      </c>
      <c r="F24" s="22" t="str">
        <f t="shared" si="5"/>
        <v xml:space="preserve"> </v>
      </c>
      <c r="G24" s="14">
        <f t="shared" si="1"/>
        <v>67</v>
      </c>
      <c r="H24" s="17">
        <f>SUM(G22:G24)</f>
        <v>217.92000000000002</v>
      </c>
      <c r="I24" s="160" t="s">
        <v>293</v>
      </c>
      <c r="J24" s="178" t="s">
        <v>268</v>
      </c>
      <c r="K24" s="160" t="s">
        <v>292</v>
      </c>
      <c r="L24" s="162"/>
      <c r="M24" s="162"/>
      <c r="N24" s="162"/>
      <c r="O24" s="162">
        <v>6</v>
      </c>
      <c r="P24" s="162">
        <v>1</v>
      </c>
      <c r="Q24" s="162">
        <v>2</v>
      </c>
      <c r="R24" s="162"/>
      <c r="S24" s="162"/>
      <c r="T24" s="12"/>
      <c r="U24" s="12">
        <f t="shared" si="6"/>
        <v>9</v>
      </c>
      <c r="V24" s="13">
        <f t="shared" si="2"/>
        <v>67</v>
      </c>
      <c r="W24" s="163">
        <v>0</v>
      </c>
      <c r="X24" s="163"/>
      <c r="Y24" s="164">
        <v>28.01</v>
      </c>
      <c r="Z24" s="165">
        <f t="shared" si="7"/>
        <v>28.01</v>
      </c>
      <c r="AA24" s="212">
        <f t="shared" si="8"/>
        <v>0</v>
      </c>
    </row>
    <row r="25" spans="1:28" ht="12" x14ac:dyDescent="0.25">
      <c r="A25" s="167" t="s">
        <v>66</v>
      </c>
      <c r="B25" s="30">
        <f t="shared" si="0"/>
        <v>72</v>
      </c>
      <c r="C25" s="30">
        <f t="shared" si="3"/>
        <v>48</v>
      </c>
      <c r="D25" s="31"/>
      <c r="E25" s="7" t="str">
        <f t="shared" si="4"/>
        <v xml:space="preserve"> </v>
      </c>
      <c r="F25" s="42" t="str">
        <f t="shared" si="5"/>
        <v xml:space="preserve"> </v>
      </c>
      <c r="G25" s="15">
        <f t="shared" si="1"/>
        <v>25</v>
      </c>
      <c r="H25" s="18"/>
      <c r="I25" s="166" t="s">
        <v>294</v>
      </c>
      <c r="J25" s="167" t="s">
        <v>268</v>
      </c>
      <c r="K25" s="166" t="s">
        <v>295</v>
      </c>
      <c r="L25" s="168"/>
      <c r="M25" s="168"/>
      <c r="N25" s="168">
        <v>1</v>
      </c>
      <c r="O25" s="168">
        <v>2</v>
      </c>
      <c r="P25" s="168"/>
      <c r="Q25" s="168"/>
      <c r="R25" s="168"/>
      <c r="S25" s="168"/>
      <c r="T25" s="7"/>
      <c r="U25" s="41">
        <f t="shared" si="6"/>
        <v>3</v>
      </c>
      <c r="V25" s="8">
        <f t="shared" si="2"/>
        <v>25</v>
      </c>
      <c r="W25" s="169">
        <v>1</v>
      </c>
      <c r="X25" s="217"/>
      <c r="Y25" s="218">
        <v>32.119999999999997</v>
      </c>
      <c r="Z25" s="171">
        <f t="shared" si="7"/>
        <v>32.119999999999997</v>
      </c>
      <c r="AA25" s="219">
        <f t="shared" si="8"/>
        <v>0</v>
      </c>
    </row>
    <row r="26" spans="1:28" ht="12" x14ac:dyDescent="0.25">
      <c r="A26" s="167" t="s">
        <v>69</v>
      </c>
      <c r="B26" s="30">
        <f t="shared" si="0"/>
        <v>69</v>
      </c>
      <c r="C26" s="30">
        <f t="shared" si="3"/>
        <v>48</v>
      </c>
      <c r="D26" s="196"/>
      <c r="E26" s="7" t="str">
        <f t="shared" si="4"/>
        <v xml:space="preserve"> </v>
      </c>
      <c r="F26" s="42" t="str">
        <f t="shared" si="5"/>
        <v xml:space="preserve"> </v>
      </c>
      <c r="G26" s="15">
        <f t="shared" si="1"/>
        <v>39</v>
      </c>
      <c r="H26" s="18"/>
      <c r="I26" s="166" t="s">
        <v>296</v>
      </c>
      <c r="J26" s="167" t="s">
        <v>268</v>
      </c>
      <c r="K26" s="166" t="s">
        <v>295</v>
      </c>
      <c r="L26" s="168"/>
      <c r="M26" s="168"/>
      <c r="N26" s="168"/>
      <c r="O26" s="168">
        <v>4</v>
      </c>
      <c r="P26" s="168">
        <v>1</v>
      </c>
      <c r="Q26" s="168"/>
      <c r="R26" s="168"/>
      <c r="S26" s="168">
        <v>5</v>
      </c>
      <c r="T26" s="7"/>
      <c r="U26" s="41">
        <f t="shared" si="6"/>
        <v>10</v>
      </c>
      <c r="V26" s="8">
        <f t="shared" si="2"/>
        <v>39</v>
      </c>
      <c r="W26" s="169">
        <v>2</v>
      </c>
      <c r="X26" s="217"/>
      <c r="Y26" s="218">
        <v>30.63</v>
      </c>
      <c r="Z26" s="171">
        <f t="shared" si="7"/>
        <v>30.63</v>
      </c>
      <c r="AA26" s="219">
        <f t="shared" si="8"/>
        <v>0</v>
      </c>
    </row>
    <row r="27" spans="1:28" ht="12" customHeight="1" x14ac:dyDescent="0.25">
      <c r="A27" s="167" t="s">
        <v>71</v>
      </c>
      <c r="B27" s="30">
        <f t="shared" si="0"/>
        <v>62</v>
      </c>
      <c r="C27" s="30">
        <f t="shared" si="3"/>
        <v>10</v>
      </c>
      <c r="D27" s="171">
        <f t="shared" ref="D27" si="13">RANK(H27,$H$12:$H$96)</f>
        <v>24</v>
      </c>
      <c r="E27" s="7" t="str">
        <f t="shared" si="4"/>
        <v xml:space="preserve"> </v>
      </c>
      <c r="F27" s="42" t="str">
        <f t="shared" si="5"/>
        <v xml:space="preserve"> </v>
      </c>
      <c r="G27" s="15">
        <f t="shared" si="1"/>
        <v>93.08</v>
      </c>
      <c r="H27" s="18">
        <f>SUM(G25:G27)</f>
        <v>157.07999999999998</v>
      </c>
      <c r="I27" s="166" t="s">
        <v>297</v>
      </c>
      <c r="J27" s="167" t="s">
        <v>268</v>
      </c>
      <c r="K27" s="166" t="s">
        <v>295</v>
      </c>
      <c r="L27" s="168"/>
      <c r="M27" s="168"/>
      <c r="N27" s="168">
        <v>3</v>
      </c>
      <c r="O27" s="168">
        <v>1</v>
      </c>
      <c r="P27" s="168"/>
      <c r="Q27" s="168">
        <v>3</v>
      </c>
      <c r="R27" s="168">
        <v>1</v>
      </c>
      <c r="S27" s="168">
        <v>2</v>
      </c>
      <c r="T27" s="7"/>
      <c r="U27" s="41">
        <f t="shared" si="6"/>
        <v>10</v>
      </c>
      <c r="V27" s="8">
        <f t="shared" si="2"/>
        <v>58</v>
      </c>
      <c r="W27" s="169">
        <v>4</v>
      </c>
      <c r="X27" s="217"/>
      <c r="Y27" s="218">
        <v>24.92</v>
      </c>
      <c r="Z27" s="171">
        <f t="shared" si="7"/>
        <v>24.92</v>
      </c>
      <c r="AA27" s="219">
        <f t="shared" si="8"/>
        <v>35.08</v>
      </c>
    </row>
    <row r="28" spans="1:28" ht="12" customHeight="1" x14ac:dyDescent="0.25">
      <c r="A28" s="178" t="s">
        <v>73</v>
      </c>
      <c r="B28" s="30">
        <f t="shared" si="0"/>
        <v>27</v>
      </c>
      <c r="C28" s="30">
        <f t="shared" si="3"/>
        <v>48</v>
      </c>
      <c r="D28" s="31"/>
      <c r="E28" s="12" t="str">
        <f t="shared" si="4"/>
        <v xml:space="preserve"> </v>
      </c>
      <c r="F28" s="22" t="str">
        <f t="shared" si="5"/>
        <v xml:space="preserve"> </v>
      </c>
      <c r="G28" s="14">
        <f t="shared" si="1"/>
        <v>84.999899999999997</v>
      </c>
      <c r="H28" s="17"/>
      <c r="I28" s="160" t="s">
        <v>298</v>
      </c>
      <c r="J28" s="178" t="s">
        <v>268</v>
      </c>
      <c r="K28" s="160" t="s">
        <v>299</v>
      </c>
      <c r="L28" s="162">
        <v>1</v>
      </c>
      <c r="M28" s="162"/>
      <c r="N28" s="162">
        <v>4</v>
      </c>
      <c r="O28" s="162">
        <v>4</v>
      </c>
      <c r="P28" s="162">
        <v>1</v>
      </c>
      <c r="Q28" s="162"/>
      <c r="R28" s="162"/>
      <c r="S28" s="162"/>
      <c r="T28" s="12">
        <v>1E-4</v>
      </c>
      <c r="U28" s="12">
        <f t="shared" si="6"/>
        <v>10</v>
      </c>
      <c r="V28" s="13">
        <f t="shared" si="2"/>
        <v>84.999899999999997</v>
      </c>
      <c r="W28" s="163">
        <v>0</v>
      </c>
      <c r="X28" s="163"/>
      <c r="Y28" s="164">
        <v>18.75</v>
      </c>
      <c r="Z28" s="165">
        <f t="shared" si="7"/>
        <v>18.75</v>
      </c>
      <c r="AA28" s="212">
        <f t="shared" si="8"/>
        <v>0</v>
      </c>
      <c r="AB28"/>
    </row>
    <row r="29" spans="1:28" ht="12" customHeight="1" x14ac:dyDescent="0.25">
      <c r="A29" s="178" t="s">
        <v>75</v>
      </c>
      <c r="B29" s="30">
        <f t="shared" si="0"/>
        <v>80</v>
      </c>
      <c r="C29" s="30">
        <f t="shared" si="3"/>
        <v>25</v>
      </c>
      <c r="D29" s="196"/>
      <c r="E29" s="12" t="str">
        <f>IF(V29&lt;=92," ",+IF(AND(V29&gt;92,V29&lt;95),"M",+IF(AND(V29&gt;=95,V29&lt;98),"S",+IF(AND(V29&gt;=98,V29&lt;=100),"E",0))))</f>
        <v xml:space="preserve"> </v>
      </c>
      <c r="F29" s="22" t="str">
        <f t="shared" si="5"/>
        <v xml:space="preserve"> </v>
      </c>
      <c r="G29" s="14">
        <f t="shared" si="1"/>
        <v>18.810000000000002</v>
      </c>
      <c r="H29" s="17"/>
      <c r="I29" s="160" t="s">
        <v>300</v>
      </c>
      <c r="J29" s="178" t="s">
        <v>268</v>
      </c>
      <c r="K29" s="160" t="s">
        <v>299</v>
      </c>
      <c r="L29" s="162"/>
      <c r="M29" s="162"/>
      <c r="N29" s="162"/>
      <c r="O29" s="162"/>
      <c r="P29" s="162"/>
      <c r="Q29" s="162">
        <v>1</v>
      </c>
      <c r="R29" s="162"/>
      <c r="S29" s="162">
        <v>9</v>
      </c>
      <c r="T29" s="12"/>
      <c r="U29" s="12">
        <f t="shared" si="6"/>
        <v>10</v>
      </c>
      <c r="V29" s="13">
        <f t="shared" si="2"/>
        <v>6</v>
      </c>
      <c r="W29" s="163">
        <v>3</v>
      </c>
      <c r="X29" s="163"/>
      <c r="Y29" s="164">
        <v>32.19</v>
      </c>
      <c r="Z29" s="165">
        <f t="shared" si="7"/>
        <v>32.19</v>
      </c>
      <c r="AA29" s="212">
        <f t="shared" si="8"/>
        <v>12.810000000000002</v>
      </c>
      <c r="AB29"/>
    </row>
    <row r="30" spans="1:28" ht="12" customHeight="1" x14ac:dyDescent="0.25">
      <c r="A30" s="178" t="s">
        <v>77</v>
      </c>
      <c r="B30" s="30">
        <f t="shared" si="0"/>
        <v>43</v>
      </c>
      <c r="C30" s="30">
        <f t="shared" si="3"/>
        <v>39</v>
      </c>
      <c r="D30" s="171">
        <f t="shared" ref="D30" si="14">RANK(H30,$H$12:$H$96)</f>
        <v>20</v>
      </c>
      <c r="E30" s="12" t="str">
        <f t="shared" si="4"/>
        <v xml:space="preserve"> </v>
      </c>
      <c r="F30" s="22" t="str">
        <f t="shared" si="5"/>
        <v xml:space="preserve"> </v>
      </c>
      <c r="G30" s="14">
        <f t="shared" si="1"/>
        <v>81.89</v>
      </c>
      <c r="H30" s="17">
        <f>SUM(G28:G30)</f>
        <v>185.69990000000001</v>
      </c>
      <c r="I30" s="160" t="s">
        <v>301</v>
      </c>
      <c r="J30" s="178" t="s">
        <v>268</v>
      </c>
      <c r="K30" s="160" t="s">
        <v>299</v>
      </c>
      <c r="L30" s="162">
        <v>3</v>
      </c>
      <c r="M30" s="162"/>
      <c r="N30" s="162">
        <v>2</v>
      </c>
      <c r="O30" s="162">
        <v>1</v>
      </c>
      <c r="P30" s="162">
        <v>1</v>
      </c>
      <c r="Q30" s="162">
        <v>2</v>
      </c>
      <c r="R30" s="162"/>
      <c r="S30" s="162"/>
      <c r="T30" s="12"/>
      <c r="U30" s="12">
        <f t="shared" si="6"/>
        <v>9</v>
      </c>
      <c r="V30" s="13">
        <f t="shared" si="2"/>
        <v>75</v>
      </c>
      <c r="W30" s="163">
        <v>2</v>
      </c>
      <c r="X30" s="163"/>
      <c r="Y30" s="164">
        <v>23.11</v>
      </c>
      <c r="Z30" s="165">
        <f t="shared" si="7"/>
        <v>23.11</v>
      </c>
      <c r="AA30" s="212">
        <f t="shared" si="8"/>
        <v>6.8900000000000006</v>
      </c>
      <c r="AB30"/>
    </row>
    <row r="31" spans="1:28" ht="12" customHeight="1" x14ac:dyDescent="0.25">
      <c r="A31" s="167" t="s">
        <v>80</v>
      </c>
      <c r="B31" s="30">
        <f t="shared" si="0"/>
        <v>23</v>
      </c>
      <c r="C31" s="30">
        <f t="shared" si="3"/>
        <v>6</v>
      </c>
      <c r="D31" s="31"/>
      <c r="E31" s="7" t="str">
        <f t="shared" si="4"/>
        <v xml:space="preserve"> </v>
      </c>
      <c r="F31" s="42" t="str">
        <f t="shared" si="5"/>
        <v xml:space="preserve"> </v>
      </c>
      <c r="G31" s="15">
        <f t="shared" si="1"/>
        <v>124.37</v>
      </c>
      <c r="H31" s="18"/>
      <c r="I31" s="198" t="s">
        <v>302</v>
      </c>
      <c r="J31" s="197" t="s">
        <v>43</v>
      </c>
      <c r="K31" s="220" t="s">
        <v>303</v>
      </c>
      <c r="L31" s="168">
        <v>2</v>
      </c>
      <c r="M31" s="168">
        <v>1</v>
      </c>
      <c r="N31" s="168">
        <v>3</v>
      </c>
      <c r="O31" s="168">
        <v>1</v>
      </c>
      <c r="P31" s="168">
        <v>3</v>
      </c>
      <c r="Q31" s="168"/>
      <c r="R31" s="168"/>
      <c r="S31" s="168"/>
      <c r="T31" s="7"/>
      <c r="U31" s="41">
        <f t="shared" si="6"/>
        <v>10</v>
      </c>
      <c r="V31" s="8">
        <f t="shared" si="2"/>
        <v>86</v>
      </c>
      <c r="W31" s="169">
        <v>4</v>
      </c>
      <c r="X31" s="217"/>
      <c r="Y31" s="218">
        <v>21.63</v>
      </c>
      <c r="Z31" s="171">
        <f t="shared" si="7"/>
        <v>21.63</v>
      </c>
      <c r="AA31" s="219">
        <f t="shared" si="8"/>
        <v>38.370000000000005</v>
      </c>
      <c r="AB31"/>
    </row>
    <row r="32" spans="1:28" ht="12" customHeight="1" x14ac:dyDescent="0.25">
      <c r="A32" s="167" t="s">
        <v>82</v>
      </c>
      <c r="B32" s="30">
        <f t="shared" si="0"/>
        <v>29</v>
      </c>
      <c r="C32" s="30">
        <f t="shared" si="3"/>
        <v>48</v>
      </c>
      <c r="D32" s="196"/>
      <c r="E32" s="7" t="str">
        <f t="shared" si="4"/>
        <v xml:space="preserve"> </v>
      </c>
      <c r="F32" s="42" t="str">
        <f t="shared" si="5"/>
        <v xml:space="preserve"> </v>
      </c>
      <c r="G32" s="15">
        <f t="shared" si="1"/>
        <v>82.999899999999997</v>
      </c>
      <c r="H32" s="18"/>
      <c r="I32" s="198" t="s">
        <v>304</v>
      </c>
      <c r="J32" s="197" t="s">
        <v>43</v>
      </c>
      <c r="K32" s="220" t="s">
        <v>303</v>
      </c>
      <c r="L32" s="168"/>
      <c r="M32" s="168"/>
      <c r="N32" s="168">
        <v>3</v>
      </c>
      <c r="O32" s="168">
        <v>7</v>
      </c>
      <c r="P32" s="168"/>
      <c r="Q32" s="168"/>
      <c r="R32" s="168"/>
      <c r="S32" s="168"/>
      <c r="T32" s="7">
        <v>1E-4</v>
      </c>
      <c r="U32" s="41">
        <f t="shared" si="6"/>
        <v>10</v>
      </c>
      <c r="V32" s="8">
        <f t="shared" si="2"/>
        <v>82.999899999999997</v>
      </c>
      <c r="W32" s="169">
        <v>0</v>
      </c>
      <c r="X32" s="217"/>
      <c r="Y32" s="218">
        <v>35.51</v>
      </c>
      <c r="Z32" s="171">
        <f t="shared" si="7"/>
        <v>35.51</v>
      </c>
      <c r="AA32" s="219">
        <f t="shared" si="8"/>
        <v>0</v>
      </c>
      <c r="AB32"/>
    </row>
    <row r="33" spans="1:28" ht="12" customHeight="1" x14ac:dyDescent="0.25">
      <c r="A33" s="167" t="s">
        <v>84</v>
      </c>
      <c r="B33" s="30">
        <f t="shared" si="0"/>
        <v>6</v>
      </c>
      <c r="C33" s="30">
        <f t="shared" si="3"/>
        <v>14</v>
      </c>
      <c r="D33" s="171">
        <f t="shared" ref="D33" si="15">RANK(H33,$H$12:$H$96)</f>
        <v>2</v>
      </c>
      <c r="E33" s="7" t="str">
        <f t="shared" si="4"/>
        <v>M</v>
      </c>
      <c r="F33" s="42" t="str">
        <f t="shared" si="5"/>
        <v xml:space="preserve"> </v>
      </c>
      <c r="G33" s="15">
        <f t="shared" si="1"/>
        <v>118.4</v>
      </c>
      <c r="H33" s="18">
        <f>SUM(G31:G33)</f>
        <v>325.76990000000001</v>
      </c>
      <c r="I33" s="198" t="s">
        <v>305</v>
      </c>
      <c r="J33" s="197" t="s">
        <v>43</v>
      </c>
      <c r="K33" s="220" t="s">
        <v>303</v>
      </c>
      <c r="L33" s="168">
        <v>4</v>
      </c>
      <c r="M33" s="168"/>
      <c r="N33" s="168">
        <v>5</v>
      </c>
      <c r="O33" s="168">
        <v>1</v>
      </c>
      <c r="P33" s="168"/>
      <c r="Q33" s="168"/>
      <c r="R33" s="168"/>
      <c r="S33" s="168"/>
      <c r="T33" s="7"/>
      <c r="U33" s="41">
        <f t="shared" si="6"/>
        <v>10</v>
      </c>
      <c r="V33" s="8">
        <f t="shared" si="2"/>
        <v>93</v>
      </c>
      <c r="W33" s="169">
        <v>4</v>
      </c>
      <c r="X33" s="217"/>
      <c r="Y33" s="218">
        <v>34.6</v>
      </c>
      <c r="Z33" s="171">
        <f t="shared" si="7"/>
        <v>34.6</v>
      </c>
      <c r="AA33" s="219">
        <f t="shared" si="8"/>
        <v>25.4</v>
      </c>
      <c r="AB33"/>
    </row>
    <row r="34" spans="1:28" ht="12" customHeight="1" x14ac:dyDescent="0.25">
      <c r="A34" s="178" t="s">
        <v>86</v>
      </c>
      <c r="B34" s="30">
        <f t="shared" si="0"/>
        <v>64</v>
      </c>
      <c r="C34" s="30">
        <f t="shared" si="3"/>
        <v>19</v>
      </c>
      <c r="D34" s="31"/>
      <c r="E34" s="12" t="str">
        <f t="shared" si="4"/>
        <v xml:space="preserve"> </v>
      </c>
      <c r="F34" s="22" t="str">
        <f t="shared" si="5"/>
        <v xml:space="preserve"> </v>
      </c>
      <c r="G34" s="14">
        <f t="shared" si="1"/>
        <v>68.66</v>
      </c>
      <c r="H34" s="17"/>
      <c r="I34" s="203" t="s">
        <v>306</v>
      </c>
      <c r="J34" s="204" t="s">
        <v>95</v>
      </c>
      <c r="K34" s="203" t="s">
        <v>307</v>
      </c>
      <c r="L34" s="162"/>
      <c r="M34" s="162"/>
      <c r="N34" s="162"/>
      <c r="O34" s="162">
        <v>1</v>
      </c>
      <c r="P34" s="162">
        <v>1</v>
      </c>
      <c r="Q34" s="162">
        <v>3</v>
      </c>
      <c r="R34" s="162">
        <v>3</v>
      </c>
      <c r="S34" s="162">
        <v>2</v>
      </c>
      <c r="T34" s="12"/>
      <c r="U34" s="12">
        <f t="shared" si="6"/>
        <v>10</v>
      </c>
      <c r="V34" s="13">
        <f t="shared" si="2"/>
        <v>48</v>
      </c>
      <c r="W34" s="163">
        <v>3</v>
      </c>
      <c r="X34" s="163"/>
      <c r="Y34" s="164">
        <v>24.34</v>
      </c>
      <c r="Z34" s="165">
        <f t="shared" si="7"/>
        <v>24.34</v>
      </c>
      <c r="AA34" s="212">
        <f t="shared" si="8"/>
        <v>20.66</v>
      </c>
      <c r="AB34"/>
    </row>
    <row r="35" spans="1:28" ht="12" customHeight="1" x14ac:dyDescent="0.25">
      <c r="A35" s="178" t="s">
        <v>89</v>
      </c>
      <c r="B35" s="30">
        <f t="shared" si="0"/>
        <v>56</v>
      </c>
      <c r="C35" s="30">
        <f t="shared" si="3"/>
        <v>48</v>
      </c>
      <c r="D35" s="196"/>
      <c r="E35" s="12" t="str">
        <f t="shared" si="4"/>
        <v xml:space="preserve"> </v>
      </c>
      <c r="F35" s="22" t="str">
        <f t="shared" si="5"/>
        <v xml:space="preserve"> </v>
      </c>
      <c r="G35" s="14">
        <f t="shared" si="1"/>
        <v>66</v>
      </c>
      <c r="H35" s="17"/>
      <c r="I35" s="203" t="s">
        <v>308</v>
      </c>
      <c r="J35" s="204" t="s">
        <v>95</v>
      </c>
      <c r="K35" s="203" t="s">
        <v>307</v>
      </c>
      <c r="L35" s="162">
        <v>1</v>
      </c>
      <c r="M35" s="162">
        <v>1</v>
      </c>
      <c r="N35" s="162"/>
      <c r="O35" s="162">
        <v>1</v>
      </c>
      <c r="P35" s="162">
        <v>3</v>
      </c>
      <c r="Q35" s="162">
        <v>2</v>
      </c>
      <c r="R35" s="162">
        <v>1</v>
      </c>
      <c r="S35" s="162">
        <v>1</v>
      </c>
      <c r="T35" s="12"/>
      <c r="U35" s="12">
        <f t="shared" si="6"/>
        <v>10</v>
      </c>
      <c r="V35" s="13">
        <f t="shared" si="2"/>
        <v>66</v>
      </c>
      <c r="W35" s="163">
        <v>1</v>
      </c>
      <c r="X35" s="163"/>
      <c r="Y35" s="164">
        <v>23.81</v>
      </c>
      <c r="Z35" s="165">
        <f t="shared" si="7"/>
        <v>23.81</v>
      </c>
      <c r="AA35" s="212">
        <f t="shared" si="8"/>
        <v>0</v>
      </c>
    </row>
    <row r="36" spans="1:28" ht="12" customHeight="1" x14ac:dyDescent="0.25">
      <c r="A36" s="178" t="s">
        <v>91</v>
      </c>
      <c r="B36" s="30">
        <f t="shared" si="0"/>
        <v>76</v>
      </c>
      <c r="C36" s="30">
        <f t="shared" si="3"/>
        <v>48</v>
      </c>
      <c r="D36" s="171">
        <f t="shared" ref="D36" si="16">RANK(H36,$H$12:$H$96)</f>
        <v>25</v>
      </c>
      <c r="E36" s="12" t="str">
        <f t="shared" si="4"/>
        <v xml:space="preserve"> </v>
      </c>
      <c r="F36" s="22" t="str">
        <f t="shared" si="5"/>
        <v xml:space="preserve"> </v>
      </c>
      <c r="G36" s="14">
        <f t="shared" si="1"/>
        <v>19</v>
      </c>
      <c r="H36" s="17">
        <f>SUM(G34:G36)</f>
        <v>153.66</v>
      </c>
      <c r="I36" s="160" t="s">
        <v>309</v>
      </c>
      <c r="J36" s="204" t="s">
        <v>95</v>
      </c>
      <c r="K36" s="203" t="s">
        <v>307</v>
      </c>
      <c r="L36" s="162"/>
      <c r="M36" s="162"/>
      <c r="N36" s="162"/>
      <c r="O36" s="162"/>
      <c r="P36" s="162">
        <v>1</v>
      </c>
      <c r="Q36" s="162">
        <v>2</v>
      </c>
      <c r="R36" s="162"/>
      <c r="S36" s="162">
        <v>7</v>
      </c>
      <c r="T36" s="12"/>
      <c r="U36" s="12">
        <f t="shared" si="6"/>
        <v>10</v>
      </c>
      <c r="V36" s="13">
        <f t="shared" si="2"/>
        <v>19</v>
      </c>
      <c r="W36" s="163">
        <v>0</v>
      </c>
      <c r="X36" s="163"/>
      <c r="Y36" s="164">
        <v>29.35</v>
      </c>
      <c r="Z36" s="165">
        <f t="shared" si="7"/>
        <v>29.35</v>
      </c>
      <c r="AA36" s="212">
        <f t="shared" si="8"/>
        <v>0</v>
      </c>
    </row>
    <row r="37" spans="1:28" ht="12" customHeight="1" x14ac:dyDescent="0.25">
      <c r="A37" s="167" t="s">
        <v>93</v>
      </c>
      <c r="B37" s="30">
        <f t="shared" si="0"/>
        <v>63</v>
      </c>
      <c r="C37" s="30">
        <f t="shared" si="3"/>
        <v>48</v>
      </c>
      <c r="D37" s="31"/>
      <c r="E37" s="7" t="str">
        <f t="shared" si="4"/>
        <v xml:space="preserve"> </v>
      </c>
      <c r="F37" s="42" t="str">
        <f t="shared" si="5"/>
        <v xml:space="preserve"> </v>
      </c>
      <c r="G37" s="15">
        <f t="shared" si="1"/>
        <v>55</v>
      </c>
      <c r="H37" s="18"/>
      <c r="I37" s="166" t="s">
        <v>310</v>
      </c>
      <c r="J37" s="167" t="s">
        <v>95</v>
      </c>
      <c r="K37" s="166" t="s">
        <v>311</v>
      </c>
      <c r="L37" s="168">
        <v>1</v>
      </c>
      <c r="M37" s="168">
        <v>1</v>
      </c>
      <c r="N37" s="168">
        <v>1</v>
      </c>
      <c r="O37" s="168">
        <v>1</v>
      </c>
      <c r="P37" s="168">
        <v>1</v>
      </c>
      <c r="Q37" s="168">
        <v>1</v>
      </c>
      <c r="R37" s="168">
        <v>1</v>
      </c>
      <c r="S37" s="168">
        <v>3</v>
      </c>
      <c r="T37" s="7"/>
      <c r="U37" s="41">
        <f t="shared" si="6"/>
        <v>10</v>
      </c>
      <c r="V37" s="8">
        <f t="shared" si="2"/>
        <v>55</v>
      </c>
      <c r="W37" s="169">
        <v>3</v>
      </c>
      <c r="X37" s="217"/>
      <c r="Y37" s="218">
        <v>45.01</v>
      </c>
      <c r="Z37" s="171">
        <f t="shared" si="7"/>
        <v>45.01</v>
      </c>
      <c r="AA37" s="219">
        <f t="shared" si="8"/>
        <v>0</v>
      </c>
    </row>
    <row r="38" spans="1:28" ht="12" customHeight="1" x14ac:dyDescent="0.25">
      <c r="A38" s="167" t="s">
        <v>97</v>
      </c>
      <c r="B38" s="30">
        <f t="shared" si="0"/>
        <v>22</v>
      </c>
      <c r="C38" s="30">
        <f t="shared" si="3"/>
        <v>28</v>
      </c>
      <c r="D38" s="196"/>
      <c r="E38" s="7" t="str">
        <f t="shared" si="4"/>
        <v xml:space="preserve"> </v>
      </c>
      <c r="F38" s="42" t="str">
        <f t="shared" si="5"/>
        <v xml:space="preserve"> </v>
      </c>
      <c r="G38" s="15">
        <f t="shared" si="1"/>
        <v>98.11</v>
      </c>
      <c r="H38" s="18"/>
      <c r="I38" s="166" t="s">
        <v>312</v>
      </c>
      <c r="J38" s="167" t="s">
        <v>95</v>
      </c>
      <c r="K38" s="166" t="s">
        <v>311</v>
      </c>
      <c r="L38" s="168"/>
      <c r="M38" s="168"/>
      <c r="N38" s="168">
        <v>7</v>
      </c>
      <c r="O38" s="168">
        <v>3</v>
      </c>
      <c r="P38" s="168"/>
      <c r="Q38" s="168"/>
      <c r="R38" s="168"/>
      <c r="S38" s="168"/>
      <c r="T38" s="7"/>
      <c r="U38" s="41">
        <f t="shared" si="6"/>
        <v>10</v>
      </c>
      <c r="V38" s="8">
        <f t="shared" si="2"/>
        <v>87</v>
      </c>
      <c r="W38" s="169">
        <v>2</v>
      </c>
      <c r="X38" s="217"/>
      <c r="Y38" s="218">
        <v>18.89</v>
      </c>
      <c r="Z38" s="171">
        <f t="shared" si="7"/>
        <v>18.89</v>
      </c>
      <c r="AA38" s="219">
        <f t="shared" si="8"/>
        <v>11.11</v>
      </c>
    </row>
    <row r="39" spans="1:28" ht="12" customHeight="1" x14ac:dyDescent="0.25">
      <c r="A39" s="167" t="s">
        <v>99</v>
      </c>
      <c r="B39" s="30">
        <f t="shared" si="0"/>
        <v>72</v>
      </c>
      <c r="C39" s="30">
        <f t="shared" si="3"/>
        <v>45</v>
      </c>
      <c r="D39" s="171">
        <f t="shared" ref="D39" si="17">RANK(H39,$H$12:$H$96)</f>
        <v>21</v>
      </c>
      <c r="E39" s="7" t="str">
        <f t="shared" si="4"/>
        <v xml:space="preserve"> </v>
      </c>
      <c r="F39" s="42" t="str">
        <f t="shared" si="5"/>
        <v xml:space="preserve"> </v>
      </c>
      <c r="G39" s="15">
        <f t="shared" si="1"/>
        <v>28.07</v>
      </c>
      <c r="H39" s="18">
        <f>SUM(G37:G39)</f>
        <v>181.18</v>
      </c>
      <c r="I39" s="166" t="s">
        <v>313</v>
      </c>
      <c r="J39" s="167" t="s">
        <v>95</v>
      </c>
      <c r="K39" s="166" t="s">
        <v>311</v>
      </c>
      <c r="L39" s="168"/>
      <c r="M39" s="168"/>
      <c r="N39" s="168"/>
      <c r="O39" s="168">
        <v>1</v>
      </c>
      <c r="P39" s="168"/>
      <c r="Q39" s="168">
        <v>2</v>
      </c>
      <c r="R39" s="168">
        <v>1</v>
      </c>
      <c r="S39" s="168">
        <v>6</v>
      </c>
      <c r="T39" s="7"/>
      <c r="U39" s="41">
        <f t="shared" si="6"/>
        <v>10</v>
      </c>
      <c r="V39" s="8">
        <f t="shared" si="2"/>
        <v>25</v>
      </c>
      <c r="W39" s="169">
        <v>2</v>
      </c>
      <c r="X39" s="217"/>
      <c r="Y39" s="218">
        <v>26.93</v>
      </c>
      <c r="Z39" s="171">
        <f t="shared" si="7"/>
        <v>26.93</v>
      </c>
      <c r="AA39" s="219">
        <f t="shared" si="8"/>
        <v>3.0700000000000003</v>
      </c>
    </row>
    <row r="40" spans="1:28" ht="12" customHeight="1" x14ac:dyDescent="0.25">
      <c r="A40" s="178" t="s">
        <v>101</v>
      </c>
      <c r="B40" s="30">
        <f t="shared" si="0"/>
        <v>41</v>
      </c>
      <c r="C40" s="30">
        <f t="shared" si="3"/>
        <v>40</v>
      </c>
      <c r="D40" s="31"/>
      <c r="E40" s="12" t="str">
        <f t="shared" si="4"/>
        <v xml:space="preserve"> </v>
      </c>
      <c r="F40" s="22" t="str">
        <f t="shared" si="5"/>
        <v xml:space="preserve"> </v>
      </c>
      <c r="G40" s="14">
        <f t="shared" si="1"/>
        <v>83.97</v>
      </c>
      <c r="H40" s="17"/>
      <c r="I40" s="203" t="s">
        <v>314</v>
      </c>
      <c r="J40" s="204" t="s">
        <v>95</v>
      </c>
      <c r="K40" s="203" t="s">
        <v>315</v>
      </c>
      <c r="L40" s="162">
        <v>1</v>
      </c>
      <c r="M40" s="162"/>
      <c r="N40" s="162">
        <v>3</v>
      </c>
      <c r="O40" s="162">
        <v>2</v>
      </c>
      <c r="P40" s="162">
        <v>2</v>
      </c>
      <c r="Q40" s="162">
        <v>1</v>
      </c>
      <c r="R40" s="162">
        <v>1</v>
      </c>
      <c r="S40" s="162"/>
      <c r="T40" s="12"/>
      <c r="U40" s="12">
        <f t="shared" si="6"/>
        <v>10</v>
      </c>
      <c r="V40" s="13">
        <f t="shared" si="2"/>
        <v>78</v>
      </c>
      <c r="W40" s="163">
        <v>2</v>
      </c>
      <c r="X40" s="163"/>
      <c r="Y40" s="164">
        <v>24.03</v>
      </c>
      <c r="Z40" s="165">
        <f>Y40+X40</f>
        <v>24.03</v>
      </c>
      <c r="AA40" s="212">
        <f>IF((W40*15)-Z40&lt;0,0,(W40*15)-Z40)</f>
        <v>5.9699999999999989</v>
      </c>
    </row>
    <row r="41" spans="1:28" ht="12" customHeight="1" x14ac:dyDescent="0.25">
      <c r="A41" s="221" t="s">
        <v>104</v>
      </c>
      <c r="B41" s="30">
        <f t="shared" si="0"/>
        <v>50</v>
      </c>
      <c r="C41" s="30">
        <f t="shared" si="3"/>
        <v>22</v>
      </c>
      <c r="D41" s="196"/>
      <c r="E41" s="12" t="str">
        <f t="shared" si="4"/>
        <v xml:space="preserve"> </v>
      </c>
      <c r="F41" s="22" t="str">
        <f t="shared" si="5"/>
        <v xml:space="preserve"> </v>
      </c>
      <c r="G41" s="34">
        <f t="shared" si="1"/>
        <v>87.34</v>
      </c>
      <c r="H41" s="35"/>
      <c r="I41" s="179" t="s">
        <v>316</v>
      </c>
      <c r="J41" s="204" t="s">
        <v>95</v>
      </c>
      <c r="K41" s="179" t="s">
        <v>315</v>
      </c>
      <c r="L41" s="181"/>
      <c r="M41" s="181"/>
      <c r="N41" s="181">
        <v>4</v>
      </c>
      <c r="O41" s="181">
        <v>2</v>
      </c>
      <c r="P41" s="181">
        <v>1</v>
      </c>
      <c r="Q41" s="181">
        <v>1</v>
      </c>
      <c r="R41" s="181">
        <v>1</v>
      </c>
      <c r="S41" s="181">
        <v>1</v>
      </c>
      <c r="T41" s="32"/>
      <c r="U41" s="12">
        <f t="shared" si="6"/>
        <v>10</v>
      </c>
      <c r="V41" s="33">
        <f t="shared" si="2"/>
        <v>70</v>
      </c>
      <c r="W41" s="182">
        <v>3</v>
      </c>
      <c r="X41" s="182"/>
      <c r="Y41" s="183">
        <v>27.66</v>
      </c>
      <c r="Z41" s="184">
        <f>Y41+X41</f>
        <v>27.66</v>
      </c>
      <c r="AA41" s="222">
        <f>IF((W41*15)-Z41&lt;0,0,(W41*15)-Z41)</f>
        <v>17.34</v>
      </c>
    </row>
    <row r="42" spans="1:28" ht="12" customHeight="1" x14ac:dyDescent="0.25">
      <c r="A42" s="221" t="s">
        <v>106</v>
      </c>
      <c r="B42" s="30">
        <f t="shared" ref="B42:B73" si="18">RANK(V42,$V$10:$V$96)</f>
        <v>33</v>
      </c>
      <c r="C42" s="30">
        <f t="shared" si="3"/>
        <v>8</v>
      </c>
      <c r="D42" s="171">
        <f t="shared" ref="D42" si="19">RANK(H42,$H$12:$H$96)</f>
        <v>7</v>
      </c>
      <c r="E42" s="12" t="str">
        <f t="shared" si="4"/>
        <v xml:space="preserve"> </v>
      </c>
      <c r="F42" s="22" t="str">
        <f t="shared" si="5"/>
        <v xml:space="preserve"> </v>
      </c>
      <c r="G42" s="34">
        <f t="shared" si="1"/>
        <v>116.9999</v>
      </c>
      <c r="H42" s="17">
        <f>SUM(G40:G42)</f>
        <v>288.30989999999997</v>
      </c>
      <c r="I42" s="179" t="s">
        <v>317</v>
      </c>
      <c r="J42" s="204" t="s">
        <v>95</v>
      </c>
      <c r="K42" s="179" t="s">
        <v>315</v>
      </c>
      <c r="L42" s="181">
        <v>2</v>
      </c>
      <c r="M42" s="181">
        <v>1</v>
      </c>
      <c r="N42" s="181">
        <v>2</v>
      </c>
      <c r="O42" s="181">
        <v>1</v>
      </c>
      <c r="P42" s="181">
        <v>1</v>
      </c>
      <c r="Q42" s="181">
        <v>3</v>
      </c>
      <c r="R42" s="181"/>
      <c r="S42" s="181"/>
      <c r="T42" s="32">
        <v>1E-4</v>
      </c>
      <c r="U42" s="12">
        <f>SUM(L42:T42)</f>
        <v>10.0001</v>
      </c>
      <c r="V42" s="33">
        <f t="shared" si="2"/>
        <v>80.999899999999997</v>
      </c>
      <c r="W42" s="182">
        <v>4</v>
      </c>
      <c r="X42" s="182"/>
      <c r="Y42" s="183">
        <v>24</v>
      </c>
      <c r="Z42" s="184">
        <f>Y42+X42</f>
        <v>24</v>
      </c>
      <c r="AA42" s="222">
        <f>IF((W42*15)-Z42&lt;0,0,(W42*15)-Z42)</f>
        <v>36</v>
      </c>
    </row>
    <row r="43" spans="1:28" ht="12" customHeight="1" x14ac:dyDescent="0.25">
      <c r="A43" s="167" t="s">
        <v>108</v>
      </c>
      <c r="B43" s="30">
        <f t="shared" si="18"/>
        <v>32</v>
      </c>
      <c r="C43" s="30">
        <f t="shared" si="3"/>
        <v>11</v>
      </c>
      <c r="D43" s="31"/>
      <c r="E43" s="7" t="str">
        <f t="shared" si="4"/>
        <v xml:space="preserve"> </v>
      </c>
      <c r="F43" s="42" t="str">
        <f t="shared" si="5"/>
        <v xml:space="preserve"> </v>
      </c>
      <c r="G43" s="15">
        <f t="shared" si="1"/>
        <v>111.41</v>
      </c>
      <c r="H43" s="18"/>
      <c r="I43" s="166" t="s">
        <v>318</v>
      </c>
      <c r="J43" s="167" t="s">
        <v>95</v>
      </c>
      <c r="K43" s="166" t="s">
        <v>319</v>
      </c>
      <c r="L43" s="168">
        <v>3</v>
      </c>
      <c r="M43" s="168"/>
      <c r="N43" s="168">
        <v>4</v>
      </c>
      <c r="O43" s="168">
        <v>1</v>
      </c>
      <c r="P43" s="168">
        <v>1</v>
      </c>
      <c r="Q43" s="168"/>
      <c r="R43" s="168"/>
      <c r="S43" s="168"/>
      <c r="T43" s="7"/>
      <c r="U43" s="41">
        <f t="shared" si="6"/>
        <v>9</v>
      </c>
      <c r="V43" s="8">
        <f t="shared" si="2"/>
        <v>81</v>
      </c>
      <c r="W43" s="169">
        <v>3</v>
      </c>
      <c r="X43" s="217"/>
      <c r="Y43" s="218">
        <v>14.59</v>
      </c>
      <c r="Z43" s="171">
        <f>Y43+X43</f>
        <v>14.59</v>
      </c>
      <c r="AA43" s="219">
        <f>IF((W43*15)-Z43&lt;0,0,(W43*15)-Z43)</f>
        <v>30.41</v>
      </c>
    </row>
    <row r="44" spans="1:28" ht="12" customHeight="1" x14ac:dyDescent="0.25">
      <c r="A44" s="167" t="s">
        <v>110</v>
      </c>
      <c r="B44" s="30">
        <f t="shared" si="18"/>
        <v>67</v>
      </c>
      <c r="C44" s="30">
        <f t="shared" si="3"/>
        <v>41</v>
      </c>
      <c r="D44" s="196"/>
      <c r="E44" s="7" t="str">
        <f t="shared" si="4"/>
        <v xml:space="preserve"> </v>
      </c>
      <c r="F44" s="42" t="str">
        <f t="shared" si="5"/>
        <v xml:space="preserve"> </v>
      </c>
      <c r="G44" s="15">
        <f t="shared" si="1"/>
        <v>49.019999999999996</v>
      </c>
      <c r="H44" s="18"/>
      <c r="I44" s="166" t="s">
        <v>320</v>
      </c>
      <c r="J44" s="167" t="s">
        <v>95</v>
      </c>
      <c r="K44" s="166" t="s">
        <v>319</v>
      </c>
      <c r="L44" s="168"/>
      <c r="M44" s="168"/>
      <c r="N44" s="168"/>
      <c r="O44" s="168">
        <v>3</v>
      </c>
      <c r="P44" s="168">
        <v>2</v>
      </c>
      <c r="Q44" s="168">
        <v>1</v>
      </c>
      <c r="R44" s="168"/>
      <c r="S44" s="168"/>
      <c r="T44" s="7"/>
      <c r="U44" s="41">
        <f t="shared" si="6"/>
        <v>6</v>
      </c>
      <c r="V44" s="8">
        <f t="shared" si="2"/>
        <v>44</v>
      </c>
      <c r="W44" s="169">
        <v>2</v>
      </c>
      <c r="X44" s="217"/>
      <c r="Y44" s="218">
        <v>24.98</v>
      </c>
      <c r="Z44" s="171">
        <f>Y44+X44</f>
        <v>24.98</v>
      </c>
      <c r="AA44" s="219">
        <f>IF((W44*15)-Z44&lt;0,0,(W44*15)-Z44)</f>
        <v>5.0199999999999996</v>
      </c>
    </row>
    <row r="45" spans="1:28" ht="12" customHeight="1" x14ac:dyDescent="0.25">
      <c r="A45" s="167" t="s">
        <v>112</v>
      </c>
      <c r="B45" s="30">
        <f t="shared" si="18"/>
        <v>18</v>
      </c>
      <c r="C45" s="30">
        <f t="shared" si="3"/>
        <v>31</v>
      </c>
      <c r="D45" s="171">
        <f t="shared" ref="D45" si="20">RANK(H45,$H$12:$H$96)</f>
        <v>13</v>
      </c>
      <c r="E45" s="7" t="str">
        <f t="shared" si="4"/>
        <v xml:space="preserve"> </v>
      </c>
      <c r="F45" s="42" t="str">
        <f t="shared" si="5"/>
        <v xml:space="preserve"> </v>
      </c>
      <c r="G45" s="16">
        <f t="shared" si="1"/>
        <v>98.199700000000007</v>
      </c>
      <c r="H45" s="19">
        <f>SUM(G43:G45)</f>
        <v>258.62970000000001</v>
      </c>
      <c r="I45" s="166" t="s">
        <v>321</v>
      </c>
      <c r="J45" s="167" t="s">
        <v>95</v>
      </c>
      <c r="K45" s="166" t="s">
        <v>319</v>
      </c>
      <c r="L45" s="168">
        <v>3</v>
      </c>
      <c r="M45" s="168"/>
      <c r="N45" s="168">
        <v>4</v>
      </c>
      <c r="O45" s="168">
        <v>2</v>
      </c>
      <c r="P45" s="168">
        <v>1</v>
      </c>
      <c r="Q45" s="168"/>
      <c r="R45" s="168"/>
      <c r="S45" s="168"/>
      <c r="T45" s="7">
        <v>2.9999999999999997E-4</v>
      </c>
      <c r="U45" s="41">
        <f t="shared" si="6"/>
        <v>10</v>
      </c>
      <c r="V45" s="8">
        <f t="shared" si="2"/>
        <v>88.999700000000004</v>
      </c>
      <c r="W45" s="169">
        <v>2</v>
      </c>
      <c r="X45" s="169"/>
      <c r="Y45" s="170">
        <v>20.8</v>
      </c>
      <c r="Z45" s="171">
        <f t="shared" ref="Z45:Z93" si="21">Y45+X45</f>
        <v>20.8</v>
      </c>
      <c r="AA45" s="213">
        <f t="shared" ref="AA45:AA93" si="22">IF((W45*15)-Z45&lt;0,0,(W45*15)-Z45)</f>
        <v>9.1999999999999993</v>
      </c>
    </row>
    <row r="46" spans="1:28" ht="12" customHeight="1" x14ac:dyDescent="0.25">
      <c r="A46" s="178" t="s">
        <v>114</v>
      </c>
      <c r="B46" s="30">
        <f t="shared" si="18"/>
        <v>64</v>
      </c>
      <c r="C46" s="30">
        <f t="shared" si="3"/>
        <v>47</v>
      </c>
      <c r="D46" s="31"/>
      <c r="E46" s="12" t="str">
        <f t="shared" si="4"/>
        <v xml:space="preserve"> </v>
      </c>
      <c r="F46" s="22" t="str">
        <f t="shared" si="5"/>
        <v xml:space="preserve"> </v>
      </c>
      <c r="G46" s="14">
        <f t="shared" si="1"/>
        <v>48.08</v>
      </c>
      <c r="H46" s="17"/>
      <c r="I46" s="160" t="s">
        <v>322</v>
      </c>
      <c r="J46" s="204" t="s">
        <v>95</v>
      </c>
      <c r="K46" s="160" t="s">
        <v>323</v>
      </c>
      <c r="L46" s="162"/>
      <c r="M46" s="162"/>
      <c r="N46" s="162">
        <v>2</v>
      </c>
      <c r="O46" s="162">
        <v>3</v>
      </c>
      <c r="P46" s="162"/>
      <c r="Q46" s="162">
        <v>1</v>
      </c>
      <c r="R46" s="162"/>
      <c r="S46" s="162">
        <v>4</v>
      </c>
      <c r="T46" s="12"/>
      <c r="U46" s="12">
        <f t="shared" si="6"/>
        <v>10</v>
      </c>
      <c r="V46" s="13">
        <f t="shared" si="2"/>
        <v>48</v>
      </c>
      <c r="W46" s="163">
        <v>2</v>
      </c>
      <c r="X46" s="163"/>
      <c r="Y46" s="164">
        <v>29.92</v>
      </c>
      <c r="Z46" s="165">
        <f t="shared" si="21"/>
        <v>29.92</v>
      </c>
      <c r="AA46" s="212">
        <f t="shared" si="22"/>
        <v>7.9999999999998295E-2</v>
      </c>
    </row>
    <row r="47" spans="1:28" ht="12" customHeight="1" x14ac:dyDescent="0.25">
      <c r="A47" s="178" t="s">
        <v>117</v>
      </c>
      <c r="B47" s="30">
        <f t="shared" si="18"/>
        <v>42</v>
      </c>
      <c r="C47" s="30">
        <f t="shared" si="3"/>
        <v>48</v>
      </c>
      <c r="D47" s="196"/>
      <c r="E47" s="12" t="str">
        <f t="shared" si="4"/>
        <v xml:space="preserve"> </v>
      </c>
      <c r="F47" s="22" t="str">
        <f t="shared" si="5"/>
        <v xml:space="preserve"> </v>
      </c>
      <c r="G47" s="14">
        <f t="shared" si="1"/>
        <v>77</v>
      </c>
      <c r="H47" s="17"/>
      <c r="I47" s="160" t="s">
        <v>324</v>
      </c>
      <c r="J47" s="204" t="s">
        <v>95</v>
      </c>
      <c r="K47" s="160" t="s">
        <v>323</v>
      </c>
      <c r="L47" s="162">
        <v>2</v>
      </c>
      <c r="M47" s="162"/>
      <c r="N47" s="162">
        <v>4</v>
      </c>
      <c r="O47" s="162">
        <v>1</v>
      </c>
      <c r="P47" s="162">
        <v>1</v>
      </c>
      <c r="Q47" s="162">
        <v>1</v>
      </c>
      <c r="R47" s="162"/>
      <c r="S47" s="162">
        <v>1</v>
      </c>
      <c r="T47" s="12"/>
      <c r="U47" s="12">
        <f t="shared" si="6"/>
        <v>10</v>
      </c>
      <c r="V47" s="13">
        <f t="shared" si="2"/>
        <v>77</v>
      </c>
      <c r="W47" s="163">
        <v>0</v>
      </c>
      <c r="X47" s="163"/>
      <c r="Y47" s="164">
        <v>16.190000000000001</v>
      </c>
      <c r="Z47" s="165">
        <f t="shared" si="21"/>
        <v>16.190000000000001</v>
      </c>
      <c r="AA47" s="212">
        <f t="shared" si="22"/>
        <v>0</v>
      </c>
    </row>
    <row r="48" spans="1:28" ht="12" customHeight="1" x14ac:dyDescent="0.25">
      <c r="A48" s="178" t="s">
        <v>119</v>
      </c>
      <c r="B48" s="30">
        <f t="shared" si="18"/>
        <v>60</v>
      </c>
      <c r="C48" s="30">
        <f t="shared" si="3"/>
        <v>3</v>
      </c>
      <c r="D48" s="171">
        <f t="shared" ref="D48" si="23">RANK(H48,$H$12:$H$96)</f>
        <v>17</v>
      </c>
      <c r="E48" s="12" t="str">
        <f t="shared" si="4"/>
        <v xml:space="preserve"> </v>
      </c>
      <c r="F48" s="22" t="str">
        <f t="shared" si="5"/>
        <v xml:space="preserve"> </v>
      </c>
      <c r="G48" s="14">
        <f t="shared" si="1"/>
        <v>107.11</v>
      </c>
      <c r="H48" s="17">
        <f>SUM(G46:G48)</f>
        <v>232.19</v>
      </c>
      <c r="I48" s="160" t="s">
        <v>325</v>
      </c>
      <c r="J48" s="204" t="s">
        <v>95</v>
      </c>
      <c r="K48" s="160" t="s">
        <v>323</v>
      </c>
      <c r="L48" s="162">
        <v>1</v>
      </c>
      <c r="M48" s="162"/>
      <c r="N48" s="162">
        <v>2</v>
      </c>
      <c r="O48" s="162">
        <v>2</v>
      </c>
      <c r="P48" s="162">
        <v>2</v>
      </c>
      <c r="Q48" s="162">
        <v>1</v>
      </c>
      <c r="R48" s="162"/>
      <c r="S48" s="162">
        <v>2</v>
      </c>
      <c r="T48" s="12"/>
      <c r="U48" s="12">
        <f t="shared" si="6"/>
        <v>10</v>
      </c>
      <c r="V48" s="13">
        <f t="shared" si="2"/>
        <v>64</v>
      </c>
      <c r="W48" s="163">
        <v>4</v>
      </c>
      <c r="X48" s="163"/>
      <c r="Y48" s="164">
        <v>16.89</v>
      </c>
      <c r="Z48" s="165">
        <f t="shared" si="21"/>
        <v>16.89</v>
      </c>
      <c r="AA48" s="212">
        <f t="shared" si="22"/>
        <v>43.11</v>
      </c>
    </row>
    <row r="49" spans="1:27" ht="12" customHeight="1" x14ac:dyDescent="0.25">
      <c r="A49" s="167" t="s">
        <v>121</v>
      </c>
      <c r="B49" s="30">
        <f t="shared" si="18"/>
        <v>15</v>
      </c>
      <c r="C49" s="30">
        <f t="shared" si="3"/>
        <v>1</v>
      </c>
      <c r="D49" s="31"/>
      <c r="E49" s="7" t="str">
        <f t="shared" si="4"/>
        <v xml:space="preserve"> </v>
      </c>
      <c r="F49" s="42" t="str">
        <f t="shared" si="5"/>
        <v xml:space="preserve"> </v>
      </c>
      <c r="G49" s="15">
        <f t="shared" si="1"/>
        <v>141.11000000000001</v>
      </c>
      <c r="H49" s="18"/>
      <c r="I49" s="166" t="s">
        <v>326</v>
      </c>
      <c r="J49" s="167" t="s">
        <v>95</v>
      </c>
      <c r="K49" s="166" t="s">
        <v>327</v>
      </c>
      <c r="L49" s="168">
        <v>4</v>
      </c>
      <c r="M49" s="168"/>
      <c r="N49" s="168">
        <v>4</v>
      </c>
      <c r="O49" s="168"/>
      <c r="P49" s="168">
        <v>1</v>
      </c>
      <c r="Q49" s="168">
        <v>1</v>
      </c>
      <c r="R49" s="168"/>
      <c r="S49" s="168"/>
      <c r="T49" s="7"/>
      <c r="U49" s="41">
        <f t="shared" si="6"/>
        <v>10</v>
      </c>
      <c r="V49" s="8">
        <f t="shared" si="2"/>
        <v>89</v>
      </c>
      <c r="W49" s="169">
        <v>5</v>
      </c>
      <c r="X49" s="217"/>
      <c r="Y49" s="218">
        <v>22.89</v>
      </c>
      <c r="Z49" s="171">
        <f t="shared" si="21"/>
        <v>22.89</v>
      </c>
      <c r="AA49" s="219">
        <f t="shared" si="22"/>
        <v>52.11</v>
      </c>
    </row>
    <row r="50" spans="1:27" ht="12" customHeight="1" x14ac:dyDescent="0.25">
      <c r="A50" s="167" t="s">
        <v>124</v>
      </c>
      <c r="B50" s="30">
        <f t="shared" si="18"/>
        <v>26</v>
      </c>
      <c r="C50" s="30">
        <f t="shared" si="3"/>
        <v>44</v>
      </c>
      <c r="D50" s="196"/>
      <c r="E50" s="7" t="str">
        <f t="shared" si="4"/>
        <v xml:space="preserve"> </v>
      </c>
      <c r="F50" s="42" t="str">
        <f t="shared" si="5"/>
        <v xml:space="preserve"> </v>
      </c>
      <c r="G50" s="15">
        <f t="shared" si="1"/>
        <v>88.19</v>
      </c>
      <c r="H50" s="18"/>
      <c r="I50" s="166" t="s">
        <v>328</v>
      </c>
      <c r="J50" s="167" t="s">
        <v>95</v>
      </c>
      <c r="K50" s="166" t="s">
        <v>327</v>
      </c>
      <c r="L50" s="168">
        <v>2</v>
      </c>
      <c r="M50" s="168"/>
      <c r="N50" s="168">
        <v>4</v>
      </c>
      <c r="O50" s="168">
        <v>2</v>
      </c>
      <c r="P50" s="168">
        <v>1</v>
      </c>
      <c r="Q50" s="168">
        <v>1</v>
      </c>
      <c r="R50" s="168"/>
      <c r="S50" s="168"/>
      <c r="T50" s="7"/>
      <c r="U50" s="41">
        <f t="shared" si="6"/>
        <v>10</v>
      </c>
      <c r="V50" s="8">
        <f t="shared" si="2"/>
        <v>85</v>
      </c>
      <c r="W50" s="169">
        <v>3</v>
      </c>
      <c r="X50" s="217">
        <v>2</v>
      </c>
      <c r="Y50" s="218">
        <v>39.81</v>
      </c>
      <c r="Z50" s="171">
        <f t="shared" si="21"/>
        <v>41.81</v>
      </c>
      <c r="AA50" s="219">
        <f t="shared" si="22"/>
        <v>3.1899999999999977</v>
      </c>
    </row>
    <row r="51" spans="1:27" ht="12" customHeight="1" x14ac:dyDescent="0.25">
      <c r="A51" s="167" t="s">
        <v>126</v>
      </c>
      <c r="B51" s="30">
        <f t="shared" si="18"/>
        <v>71</v>
      </c>
      <c r="C51" s="30">
        <f t="shared" si="3"/>
        <v>48</v>
      </c>
      <c r="D51" s="171">
        <f t="shared" ref="D51" si="24">RANK(H51,$H$12:$H$96)</f>
        <v>14</v>
      </c>
      <c r="E51" s="7" t="str">
        <f t="shared" si="4"/>
        <v xml:space="preserve"> </v>
      </c>
      <c r="F51" s="42" t="str">
        <f t="shared" si="5"/>
        <v xml:space="preserve"> </v>
      </c>
      <c r="G51" s="15">
        <f t="shared" si="1"/>
        <v>27</v>
      </c>
      <c r="H51" s="18">
        <f>SUM(G49:G51)</f>
        <v>256.3</v>
      </c>
      <c r="I51" s="166" t="s">
        <v>329</v>
      </c>
      <c r="J51" s="167" t="s">
        <v>95</v>
      </c>
      <c r="K51" s="166" t="s">
        <v>327</v>
      </c>
      <c r="L51" s="168"/>
      <c r="M51" s="168"/>
      <c r="N51" s="168"/>
      <c r="O51" s="168">
        <v>2</v>
      </c>
      <c r="P51" s="168"/>
      <c r="Q51" s="168">
        <v>1</v>
      </c>
      <c r="R51" s="168">
        <v>1</v>
      </c>
      <c r="S51" s="168">
        <v>6</v>
      </c>
      <c r="T51" s="7"/>
      <c r="U51" s="41">
        <f t="shared" si="6"/>
        <v>10</v>
      </c>
      <c r="V51" s="8">
        <f t="shared" si="2"/>
        <v>27</v>
      </c>
      <c r="W51" s="169">
        <v>1</v>
      </c>
      <c r="X51" s="217"/>
      <c r="Y51" s="218">
        <v>22.3</v>
      </c>
      <c r="Z51" s="171">
        <f t="shared" si="21"/>
        <v>22.3</v>
      </c>
      <c r="AA51" s="219">
        <f t="shared" si="22"/>
        <v>0</v>
      </c>
    </row>
    <row r="52" spans="1:27" ht="12" customHeight="1" x14ac:dyDescent="0.25">
      <c r="A52" s="178" t="s">
        <v>128</v>
      </c>
      <c r="B52" s="30">
        <f t="shared" si="18"/>
        <v>70</v>
      </c>
      <c r="C52" s="30">
        <f t="shared" si="3"/>
        <v>48</v>
      </c>
      <c r="D52" s="31"/>
      <c r="E52" s="12" t="str">
        <f t="shared" si="4"/>
        <v xml:space="preserve"> </v>
      </c>
      <c r="F52" s="22" t="str">
        <f t="shared" si="5"/>
        <v xml:space="preserve"> </v>
      </c>
      <c r="G52" s="14">
        <f t="shared" si="1"/>
        <v>37</v>
      </c>
      <c r="H52" s="17"/>
      <c r="I52" s="160" t="s">
        <v>330</v>
      </c>
      <c r="J52" s="178" t="s">
        <v>95</v>
      </c>
      <c r="K52" s="160" t="s">
        <v>331</v>
      </c>
      <c r="L52" s="162"/>
      <c r="M52" s="162"/>
      <c r="N52" s="162">
        <v>2</v>
      </c>
      <c r="O52" s="162"/>
      <c r="P52" s="162">
        <v>1</v>
      </c>
      <c r="Q52" s="162">
        <v>2</v>
      </c>
      <c r="R52" s="162"/>
      <c r="S52" s="162">
        <v>5</v>
      </c>
      <c r="T52" s="12"/>
      <c r="U52" s="12">
        <f t="shared" si="6"/>
        <v>10</v>
      </c>
      <c r="V52" s="13">
        <f t="shared" si="2"/>
        <v>37</v>
      </c>
      <c r="W52" s="163">
        <v>1</v>
      </c>
      <c r="X52" s="163"/>
      <c r="Y52" s="164">
        <v>27.22</v>
      </c>
      <c r="Z52" s="165">
        <f t="shared" si="21"/>
        <v>27.22</v>
      </c>
      <c r="AA52" s="212">
        <f t="shared" si="22"/>
        <v>0</v>
      </c>
    </row>
    <row r="53" spans="1:27" ht="12" customHeight="1" x14ac:dyDescent="0.25">
      <c r="A53" s="178" t="s">
        <v>131</v>
      </c>
      <c r="B53" s="30">
        <f t="shared" si="18"/>
        <v>37</v>
      </c>
      <c r="C53" s="30">
        <f t="shared" si="3"/>
        <v>48</v>
      </c>
      <c r="D53" s="196"/>
      <c r="E53" s="12" t="str">
        <f t="shared" si="4"/>
        <v xml:space="preserve"> </v>
      </c>
      <c r="F53" s="22" t="str">
        <f t="shared" si="5"/>
        <v xml:space="preserve"> </v>
      </c>
      <c r="G53" s="14">
        <f t="shared" si="1"/>
        <v>79</v>
      </c>
      <c r="H53" s="17"/>
      <c r="I53" s="160" t="s">
        <v>332</v>
      </c>
      <c r="J53" s="178" t="s">
        <v>95</v>
      </c>
      <c r="K53" s="160" t="s">
        <v>331</v>
      </c>
      <c r="L53" s="162"/>
      <c r="M53" s="162">
        <v>1</v>
      </c>
      <c r="N53" s="162">
        <v>3</v>
      </c>
      <c r="O53" s="162">
        <v>2</v>
      </c>
      <c r="P53" s="162">
        <v>3</v>
      </c>
      <c r="Q53" s="162"/>
      <c r="R53" s="162">
        <v>1</v>
      </c>
      <c r="S53" s="162"/>
      <c r="T53" s="12"/>
      <c r="U53" s="12">
        <f t="shared" si="6"/>
        <v>10</v>
      </c>
      <c r="V53" s="13">
        <f t="shared" si="2"/>
        <v>79</v>
      </c>
      <c r="W53" s="163">
        <v>2</v>
      </c>
      <c r="X53" s="163"/>
      <c r="Y53" s="164">
        <v>41.98</v>
      </c>
      <c r="Z53" s="165">
        <f t="shared" si="21"/>
        <v>41.98</v>
      </c>
      <c r="AA53" s="212">
        <f t="shared" si="22"/>
        <v>0</v>
      </c>
    </row>
    <row r="54" spans="1:27" ht="12" customHeight="1" x14ac:dyDescent="0.25">
      <c r="A54" s="178" t="s">
        <v>133</v>
      </c>
      <c r="B54" s="30">
        <f t="shared" si="18"/>
        <v>66</v>
      </c>
      <c r="C54" s="30">
        <f t="shared" si="3"/>
        <v>48</v>
      </c>
      <c r="D54" s="171">
        <f t="shared" ref="D54" si="25">RANK(H54,$H$12:$H$96)</f>
        <v>23</v>
      </c>
      <c r="E54" s="12" t="str">
        <f t="shared" si="4"/>
        <v xml:space="preserve"> </v>
      </c>
      <c r="F54" s="22" t="str">
        <f t="shared" si="5"/>
        <v xml:space="preserve"> </v>
      </c>
      <c r="G54" s="14">
        <f t="shared" si="1"/>
        <v>45</v>
      </c>
      <c r="H54" s="17">
        <f>SUM(G52:G54)</f>
        <v>161</v>
      </c>
      <c r="I54" s="160" t="s">
        <v>333</v>
      </c>
      <c r="J54" s="178" t="s">
        <v>95</v>
      </c>
      <c r="K54" s="160" t="s">
        <v>331</v>
      </c>
      <c r="L54" s="162"/>
      <c r="M54" s="162">
        <v>1</v>
      </c>
      <c r="N54" s="162"/>
      <c r="O54" s="162">
        <v>1</v>
      </c>
      <c r="P54" s="162">
        <v>3</v>
      </c>
      <c r="Q54" s="162">
        <v>1</v>
      </c>
      <c r="R54" s="162"/>
      <c r="S54" s="162">
        <v>4</v>
      </c>
      <c r="T54" s="12"/>
      <c r="U54" s="12">
        <f t="shared" si="6"/>
        <v>10</v>
      </c>
      <c r="V54" s="13">
        <f t="shared" si="2"/>
        <v>45</v>
      </c>
      <c r="W54" s="163">
        <v>1</v>
      </c>
      <c r="X54" s="163"/>
      <c r="Y54" s="164">
        <v>27.19</v>
      </c>
      <c r="Z54" s="165">
        <f t="shared" si="21"/>
        <v>27.19</v>
      </c>
      <c r="AA54" s="212">
        <f t="shared" si="22"/>
        <v>0</v>
      </c>
    </row>
    <row r="55" spans="1:27" ht="12" customHeight="1" x14ac:dyDescent="0.25">
      <c r="A55" s="167" t="s">
        <v>135</v>
      </c>
      <c r="B55" s="30">
        <f t="shared" si="18"/>
        <v>21</v>
      </c>
      <c r="C55" s="30">
        <f t="shared" si="3"/>
        <v>48</v>
      </c>
      <c r="D55" s="31"/>
      <c r="E55" s="7" t="str">
        <f t="shared" si="4"/>
        <v xml:space="preserve"> </v>
      </c>
      <c r="F55" s="42" t="str">
        <f t="shared" si="5"/>
        <v xml:space="preserve"> </v>
      </c>
      <c r="G55" s="15">
        <f t="shared" si="1"/>
        <v>87.999899999999997</v>
      </c>
      <c r="H55" s="18"/>
      <c r="I55" s="166" t="s">
        <v>334</v>
      </c>
      <c r="J55" s="167" t="s">
        <v>95</v>
      </c>
      <c r="K55" s="166" t="s">
        <v>335</v>
      </c>
      <c r="L55" s="168"/>
      <c r="M55" s="168">
        <v>3</v>
      </c>
      <c r="N55" s="168">
        <v>3</v>
      </c>
      <c r="O55" s="168">
        <v>3</v>
      </c>
      <c r="P55" s="168">
        <v>1</v>
      </c>
      <c r="Q55" s="168"/>
      <c r="R55" s="168"/>
      <c r="S55" s="168"/>
      <c r="T55" s="7">
        <v>1E-4</v>
      </c>
      <c r="U55" s="41">
        <f t="shared" si="6"/>
        <v>10</v>
      </c>
      <c r="V55" s="8">
        <f t="shared" si="2"/>
        <v>87.999899999999997</v>
      </c>
      <c r="W55" s="169">
        <v>1</v>
      </c>
      <c r="X55" s="217"/>
      <c r="Y55" s="218">
        <v>19.989999999999998</v>
      </c>
      <c r="Z55" s="171">
        <f t="shared" si="21"/>
        <v>19.989999999999998</v>
      </c>
      <c r="AA55" s="219">
        <f t="shared" si="22"/>
        <v>0</v>
      </c>
    </row>
    <row r="56" spans="1:27" ht="12" customHeight="1" x14ac:dyDescent="0.25">
      <c r="A56" s="167" t="s">
        <v>138</v>
      </c>
      <c r="B56" s="30">
        <f t="shared" si="18"/>
        <v>47</v>
      </c>
      <c r="C56" s="30">
        <f t="shared" si="3"/>
        <v>32</v>
      </c>
      <c r="D56" s="196"/>
      <c r="E56" s="7" t="str">
        <f t="shared" si="4"/>
        <v xml:space="preserve"> </v>
      </c>
      <c r="F56" s="42" t="str">
        <f t="shared" si="5"/>
        <v xml:space="preserve"> </v>
      </c>
      <c r="G56" s="15">
        <f t="shared" si="1"/>
        <v>81.960000000000008</v>
      </c>
      <c r="H56" s="18"/>
      <c r="I56" s="166" t="s">
        <v>336</v>
      </c>
      <c r="J56" s="167" t="s">
        <v>95</v>
      </c>
      <c r="K56" s="166" t="s">
        <v>335</v>
      </c>
      <c r="L56" s="168">
        <v>1</v>
      </c>
      <c r="M56" s="168">
        <v>1</v>
      </c>
      <c r="N56" s="168">
        <v>2</v>
      </c>
      <c r="O56" s="168">
        <v>2</v>
      </c>
      <c r="P56" s="168">
        <v>1</v>
      </c>
      <c r="Q56" s="168">
        <v>2</v>
      </c>
      <c r="R56" s="168"/>
      <c r="S56" s="168"/>
      <c r="T56" s="7"/>
      <c r="U56" s="41">
        <f t="shared" si="6"/>
        <v>9</v>
      </c>
      <c r="V56" s="8">
        <f t="shared" si="2"/>
        <v>73</v>
      </c>
      <c r="W56" s="169">
        <v>2</v>
      </c>
      <c r="X56" s="217"/>
      <c r="Y56" s="218">
        <v>21.04</v>
      </c>
      <c r="Z56" s="171">
        <f t="shared" si="21"/>
        <v>21.04</v>
      </c>
      <c r="AA56" s="219">
        <f t="shared" si="22"/>
        <v>8.9600000000000009</v>
      </c>
    </row>
    <row r="57" spans="1:27" ht="12" customHeight="1" x14ac:dyDescent="0.25">
      <c r="A57" s="167" t="s">
        <v>140</v>
      </c>
      <c r="B57" s="30">
        <f t="shared" si="18"/>
        <v>14</v>
      </c>
      <c r="C57" s="30">
        <f t="shared" si="3"/>
        <v>23</v>
      </c>
      <c r="D57" s="171">
        <f t="shared" ref="D57" si="26">RANK(H57,$H$12:$H$96)</f>
        <v>8</v>
      </c>
      <c r="E57" s="7" t="str">
        <f t="shared" si="4"/>
        <v xml:space="preserve"> </v>
      </c>
      <c r="F57" s="42" t="str">
        <f t="shared" si="5"/>
        <v xml:space="preserve"> </v>
      </c>
      <c r="G57" s="15">
        <f t="shared" si="1"/>
        <v>104.35</v>
      </c>
      <c r="H57" s="18">
        <f>SUM(G55:G57)</f>
        <v>274.30989999999997</v>
      </c>
      <c r="I57" s="166" t="s">
        <v>337</v>
      </c>
      <c r="J57" s="167" t="s">
        <v>95</v>
      </c>
      <c r="K57" s="166" t="s">
        <v>335</v>
      </c>
      <c r="L57" s="168"/>
      <c r="M57" s="168">
        <v>3</v>
      </c>
      <c r="N57" s="168">
        <v>4</v>
      </c>
      <c r="O57" s="168">
        <v>3</v>
      </c>
      <c r="P57" s="168"/>
      <c r="Q57" s="168"/>
      <c r="R57" s="168"/>
      <c r="S57" s="168"/>
      <c r="T57" s="7"/>
      <c r="U57" s="41">
        <f t="shared" si="6"/>
        <v>10</v>
      </c>
      <c r="V57" s="8">
        <f t="shared" si="2"/>
        <v>90</v>
      </c>
      <c r="W57" s="169">
        <v>2</v>
      </c>
      <c r="X57" s="217"/>
      <c r="Y57" s="218">
        <v>15.65</v>
      </c>
      <c r="Z57" s="171">
        <f t="shared" si="21"/>
        <v>15.65</v>
      </c>
      <c r="AA57" s="219">
        <f t="shared" si="22"/>
        <v>14.35</v>
      </c>
    </row>
    <row r="58" spans="1:27" ht="12" customHeight="1" x14ac:dyDescent="0.25">
      <c r="A58" s="178" t="s">
        <v>142</v>
      </c>
      <c r="B58" s="30">
        <f t="shared" si="18"/>
        <v>53</v>
      </c>
      <c r="C58" s="30">
        <f t="shared" si="3"/>
        <v>48</v>
      </c>
      <c r="D58" s="31"/>
      <c r="E58" s="12" t="str">
        <f t="shared" si="4"/>
        <v xml:space="preserve"> </v>
      </c>
      <c r="F58" s="22" t="str">
        <f t="shared" si="5"/>
        <v xml:space="preserve"> </v>
      </c>
      <c r="G58" s="14">
        <f t="shared" si="1"/>
        <v>67</v>
      </c>
      <c r="H58" s="17"/>
      <c r="I58" s="160" t="s">
        <v>338</v>
      </c>
      <c r="J58" s="178" t="s">
        <v>95</v>
      </c>
      <c r="K58" s="160" t="s">
        <v>339</v>
      </c>
      <c r="L58" s="162"/>
      <c r="M58" s="162"/>
      <c r="N58" s="162">
        <v>2</v>
      </c>
      <c r="O58" s="162">
        <v>2</v>
      </c>
      <c r="P58" s="162">
        <v>3</v>
      </c>
      <c r="Q58" s="162">
        <v>2</v>
      </c>
      <c r="R58" s="162"/>
      <c r="S58" s="162"/>
      <c r="T58" s="12"/>
      <c r="U58" s="12">
        <f t="shared" si="6"/>
        <v>9</v>
      </c>
      <c r="V58" s="13">
        <f t="shared" si="2"/>
        <v>67</v>
      </c>
      <c r="W58" s="163">
        <v>1</v>
      </c>
      <c r="X58" s="163"/>
      <c r="Y58" s="164">
        <v>18.72</v>
      </c>
      <c r="Z58" s="165">
        <f t="shared" si="21"/>
        <v>18.72</v>
      </c>
      <c r="AA58" s="212">
        <f t="shared" si="22"/>
        <v>0</v>
      </c>
    </row>
    <row r="59" spans="1:27" ht="12" customHeight="1" x14ac:dyDescent="0.25">
      <c r="A59" s="178" t="s">
        <v>145</v>
      </c>
      <c r="B59" s="30">
        <f t="shared" si="18"/>
        <v>37</v>
      </c>
      <c r="C59" s="30">
        <f t="shared" si="3"/>
        <v>18</v>
      </c>
      <c r="D59" s="196"/>
      <c r="E59" s="12" t="str">
        <f t="shared" si="4"/>
        <v xml:space="preserve"> </v>
      </c>
      <c r="F59" s="22" t="str">
        <f t="shared" si="5"/>
        <v xml:space="preserve"> </v>
      </c>
      <c r="G59" s="14">
        <f t="shared" si="1"/>
        <v>99.7</v>
      </c>
      <c r="H59" s="17"/>
      <c r="I59" s="160" t="s">
        <v>340</v>
      </c>
      <c r="J59" s="178" t="s">
        <v>95</v>
      </c>
      <c r="K59" s="160" t="s">
        <v>339</v>
      </c>
      <c r="L59" s="162">
        <v>1</v>
      </c>
      <c r="M59" s="162"/>
      <c r="N59" s="162">
        <v>3</v>
      </c>
      <c r="O59" s="162">
        <v>4</v>
      </c>
      <c r="P59" s="162"/>
      <c r="Q59" s="162"/>
      <c r="R59" s="162">
        <v>2</v>
      </c>
      <c r="S59" s="162"/>
      <c r="T59" s="12"/>
      <c r="U59" s="12">
        <f t="shared" si="6"/>
        <v>10</v>
      </c>
      <c r="V59" s="13">
        <f t="shared" si="2"/>
        <v>79</v>
      </c>
      <c r="W59" s="163">
        <v>3</v>
      </c>
      <c r="X59" s="163"/>
      <c r="Y59" s="164">
        <v>24.3</v>
      </c>
      <c r="Z59" s="165">
        <f t="shared" si="21"/>
        <v>24.3</v>
      </c>
      <c r="AA59" s="212">
        <f t="shared" si="22"/>
        <v>20.7</v>
      </c>
    </row>
    <row r="60" spans="1:27" ht="12" customHeight="1" x14ac:dyDescent="0.25">
      <c r="A60" s="178" t="s">
        <v>147</v>
      </c>
      <c r="B60" s="30">
        <f t="shared" si="18"/>
        <v>11</v>
      </c>
      <c r="C60" s="30">
        <f t="shared" si="3"/>
        <v>48</v>
      </c>
      <c r="D60" s="171">
        <f t="shared" ref="D60" si="27">RANK(H60,$H$12:$H$96)</f>
        <v>12</v>
      </c>
      <c r="E60" s="12" t="str">
        <f t="shared" si="4"/>
        <v xml:space="preserve"> </v>
      </c>
      <c r="F60" s="22" t="str">
        <f t="shared" si="5"/>
        <v xml:space="preserve"> </v>
      </c>
      <c r="G60" s="14">
        <f t="shared" si="1"/>
        <v>92</v>
      </c>
      <c r="H60" s="17">
        <f>SUM(G58:G60)</f>
        <v>258.7</v>
      </c>
      <c r="I60" s="160" t="s">
        <v>341</v>
      </c>
      <c r="J60" s="178" t="s">
        <v>95</v>
      </c>
      <c r="K60" s="160" t="s">
        <v>339</v>
      </c>
      <c r="L60" s="162">
        <v>3</v>
      </c>
      <c r="M60" s="162"/>
      <c r="N60" s="162">
        <v>6</v>
      </c>
      <c r="O60" s="162">
        <v>1</v>
      </c>
      <c r="P60" s="162"/>
      <c r="Q60" s="162"/>
      <c r="R60" s="162"/>
      <c r="S60" s="162"/>
      <c r="T60" s="12"/>
      <c r="U60" s="12">
        <f t="shared" si="6"/>
        <v>10</v>
      </c>
      <c r="V60" s="13">
        <f t="shared" si="2"/>
        <v>92</v>
      </c>
      <c r="W60" s="163">
        <v>2</v>
      </c>
      <c r="X60" s="163"/>
      <c r="Y60" s="164">
        <v>35.86</v>
      </c>
      <c r="Z60" s="165">
        <f t="shared" si="21"/>
        <v>35.86</v>
      </c>
      <c r="AA60" s="212">
        <f t="shared" si="22"/>
        <v>0</v>
      </c>
    </row>
    <row r="61" spans="1:27" ht="12" customHeight="1" x14ac:dyDescent="0.25">
      <c r="A61" s="167" t="s">
        <v>149</v>
      </c>
      <c r="B61" s="30">
        <f t="shared" si="18"/>
        <v>8</v>
      </c>
      <c r="C61" s="30">
        <f t="shared" si="3"/>
        <v>48</v>
      </c>
      <c r="D61" s="31"/>
      <c r="E61" s="56" t="str">
        <f t="shared" si="4"/>
        <v>M</v>
      </c>
      <c r="F61" s="42" t="str">
        <f t="shared" si="5"/>
        <v xml:space="preserve"> </v>
      </c>
      <c r="G61" s="57">
        <f t="shared" si="1"/>
        <v>92.999799999999993</v>
      </c>
      <c r="H61" s="18"/>
      <c r="I61" s="166" t="s">
        <v>342</v>
      </c>
      <c r="J61" s="167" t="s">
        <v>95</v>
      </c>
      <c r="K61" s="166" t="s">
        <v>343</v>
      </c>
      <c r="L61" s="168">
        <v>5</v>
      </c>
      <c r="M61" s="168"/>
      <c r="N61" s="168">
        <v>3</v>
      </c>
      <c r="O61" s="168">
        <v>2</v>
      </c>
      <c r="P61" s="168"/>
      <c r="Q61" s="168"/>
      <c r="R61" s="168"/>
      <c r="S61" s="168"/>
      <c r="T61" s="7">
        <v>2.0000000000000001E-4</v>
      </c>
      <c r="U61" s="41">
        <f t="shared" si="6"/>
        <v>10</v>
      </c>
      <c r="V61" s="8">
        <f t="shared" si="2"/>
        <v>92.999799999999993</v>
      </c>
      <c r="W61" s="169">
        <v>1</v>
      </c>
      <c r="X61" s="217"/>
      <c r="Y61" s="218">
        <v>33.229999999999997</v>
      </c>
      <c r="Z61" s="171">
        <f t="shared" si="21"/>
        <v>33.229999999999997</v>
      </c>
      <c r="AA61" s="219">
        <f t="shared" si="22"/>
        <v>0</v>
      </c>
    </row>
    <row r="62" spans="1:27" ht="12" customHeight="1" x14ac:dyDescent="0.25">
      <c r="A62" s="167" t="s">
        <v>152</v>
      </c>
      <c r="B62" s="30">
        <f t="shared" si="18"/>
        <v>20</v>
      </c>
      <c r="C62" s="30">
        <f t="shared" si="3"/>
        <v>48</v>
      </c>
      <c r="D62" s="196"/>
      <c r="E62" s="7" t="str">
        <f t="shared" si="4"/>
        <v xml:space="preserve"> </v>
      </c>
      <c r="F62" s="42" t="str">
        <f t="shared" si="5"/>
        <v xml:space="preserve"> </v>
      </c>
      <c r="G62" s="15">
        <f t="shared" si="1"/>
        <v>88</v>
      </c>
      <c r="H62" s="18"/>
      <c r="I62" s="166" t="s">
        <v>344</v>
      </c>
      <c r="J62" s="167" t="s">
        <v>95</v>
      </c>
      <c r="K62" s="166" t="s">
        <v>343</v>
      </c>
      <c r="L62" s="168">
        <v>2</v>
      </c>
      <c r="M62" s="168">
        <v>1</v>
      </c>
      <c r="N62" s="168">
        <v>3</v>
      </c>
      <c r="O62" s="168">
        <v>3</v>
      </c>
      <c r="P62" s="168">
        <v>1</v>
      </c>
      <c r="Q62" s="168"/>
      <c r="R62" s="168"/>
      <c r="S62" s="168"/>
      <c r="T62" s="7"/>
      <c r="U62" s="41">
        <f t="shared" si="6"/>
        <v>10</v>
      </c>
      <c r="V62" s="8">
        <f t="shared" si="2"/>
        <v>88</v>
      </c>
      <c r="W62" s="169">
        <v>1</v>
      </c>
      <c r="X62" s="217"/>
      <c r="Y62" s="218">
        <v>20.71</v>
      </c>
      <c r="Z62" s="171">
        <f t="shared" si="21"/>
        <v>20.71</v>
      </c>
      <c r="AA62" s="219">
        <f t="shared" si="22"/>
        <v>0</v>
      </c>
    </row>
    <row r="63" spans="1:27" ht="12" customHeight="1" x14ac:dyDescent="0.25">
      <c r="A63" s="167" t="s">
        <v>154</v>
      </c>
      <c r="B63" s="30">
        <f t="shared" si="18"/>
        <v>12</v>
      </c>
      <c r="C63" s="30">
        <f t="shared" si="3"/>
        <v>15</v>
      </c>
      <c r="D63" s="171">
        <f t="shared" ref="D63" si="28">RANK(H63,$H$12:$H$96)</f>
        <v>5</v>
      </c>
      <c r="E63" s="7" t="str">
        <f t="shared" si="4"/>
        <v xml:space="preserve"> </v>
      </c>
      <c r="F63" s="42" t="str">
        <f t="shared" si="5"/>
        <v xml:space="preserve"> </v>
      </c>
      <c r="G63" s="15">
        <f t="shared" si="1"/>
        <v>115.71000000000001</v>
      </c>
      <c r="H63" s="18">
        <f>SUM(G61:G63)</f>
        <v>296.70979999999997</v>
      </c>
      <c r="I63" s="166" t="s">
        <v>345</v>
      </c>
      <c r="J63" s="167" t="s">
        <v>95</v>
      </c>
      <c r="K63" s="166" t="s">
        <v>343</v>
      </c>
      <c r="L63" s="168">
        <v>2</v>
      </c>
      <c r="M63" s="168">
        <v>1</v>
      </c>
      <c r="N63" s="168">
        <v>5</v>
      </c>
      <c r="O63" s="168">
        <v>2</v>
      </c>
      <c r="P63" s="168"/>
      <c r="Q63" s="168"/>
      <c r="R63" s="168"/>
      <c r="S63" s="168"/>
      <c r="T63" s="7"/>
      <c r="U63" s="41">
        <f t="shared" si="6"/>
        <v>10</v>
      </c>
      <c r="V63" s="8">
        <f t="shared" si="2"/>
        <v>91</v>
      </c>
      <c r="W63" s="169">
        <v>4</v>
      </c>
      <c r="X63" s="217"/>
      <c r="Y63" s="218">
        <v>35.29</v>
      </c>
      <c r="Z63" s="171">
        <f t="shared" si="21"/>
        <v>35.29</v>
      </c>
      <c r="AA63" s="219">
        <f t="shared" si="22"/>
        <v>24.71</v>
      </c>
    </row>
    <row r="64" spans="1:27" ht="12" customHeight="1" x14ac:dyDescent="0.25">
      <c r="A64" s="178" t="s">
        <v>156</v>
      </c>
      <c r="B64" s="30">
        <f t="shared" si="18"/>
        <v>10</v>
      </c>
      <c r="C64" s="30">
        <f t="shared" si="3"/>
        <v>48</v>
      </c>
      <c r="D64" s="31"/>
      <c r="E64" s="62" t="str">
        <f t="shared" si="4"/>
        <v>M</v>
      </c>
      <c r="F64" s="22" t="str">
        <f t="shared" si="5"/>
        <v xml:space="preserve"> </v>
      </c>
      <c r="G64" s="58">
        <f t="shared" si="1"/>
        <v>92.999600000000001</v>
      </c>
      <c r="H64" s="17"/>
      <c r="I64" s="160" t="s">
        <v>346</v>
      </c>
      <c r="J64" s="178" t="s">
        <v>95</v>
      </c>
      <c r="K64" s="160" t="s">
        <v>347</v>
      </c>
      <c r="L64" s="162">
        <v>2</v>
      </c>
      <c r="M64" s="162">
        <v>2</v>
      </c>
      <c r="N64" s="162">
        <v>5</v>
      </c>
      <c r="O64" s="162">
        <v>1</v>
      </c>
      <c r="P64" s="162"/>
      <c r="Q64" s="162"/>
      <c r="R64" s="162"/>
      <c r="S64" s="162"/>
      <c r="T64" s="12">
        <v>4.0000000000000002E-4</v>
      </c>
      <c r="U64" s="12">
        <f t="shared" si="6"/>
        <v>10</v>
      </c>
      <c r="V64" s="13">
        <f t="shared" si="2"/>
        <v>92.999600000000001</v>
      </c>
      <c r="W64" s="163">
        <v>1</v>
      </c>
      <c r="X64" s="163"/>
      <c r="Y64" s="164">
        <v>28.27</v>
      </c>
      <c r="Z64" s="165">
        <f t="shared" si="21"/>
        <v>28.27</v>
      </c>
      <c r="AA64" s="212">
        <f t="shared" si="22"/>
        <v>0</v>
      </c>
    </row>
    <row r="65" spans="1:27" ht="12" customHeight="1" x14ac:dyDescent="0.25">
      <c r="A65" s="178" t="s">
        <v>159</v>
      </c>
      <c r="B65" s="30">
        <f t="shared" si="18"/>
        <v>28</v>
      </c>
      <c r="C65" s="30">
        <f t="shared" si="3"/>
        <v>42</v>
      </c>
      <c r="D65" s="196"/>
      <c r="E65" s="12" t="str">
        <f t="shared" si="4"/>
        <v xml:space="preserve"> </v>
      </c>
      <c r="F65" s="22" t="str">
        <f t="shared" si="5"/>
        <v xml:space="preserve"> </v>
      </c>
      <c r="G65" s="14">
        <f t="shared" si="1"/>
        <v>86.72</v>
      </c>
      <c r="H65" s="17"/>
      <c r="I65" s="160" t="s">
        <v>348</v>
      </c>
      <c r="J65" s="178" t="s">
        <v>95</v>
      </c>
      <c r="K65" s="160" t="s">
        <v>347</v>
      </c>
      <c r="L65" s="162">
        <v>1</v>
      </c>
      <c r="M65" s="162">
        <v>1</v>
      </c>
      <c r="N65" s="162">
        <v>2</v>
      </c>
      <c r="O65" s="162">
        <v>4</v>
      </c>
      <c r="P65" s="162">
        <v>1</v>
      </c>
      <c r="Q65" s="162">
        <v>1</v>
      </c>
      <c r="R65" s="162"/>
      <c r="S65" s="162"/>
      <c r="T65" s="12"/>
      <c r="U65" s="12">
        <f t="shared" si="6"/>
        <v>10</v>
      </c>
      <c r="V65" s="13">
        <f t="shared" si="2"/>
        <v>83</v>
      </c>
      <c r="W65" s="163">
        <v>2</v>
      </c>
      <c r="X65" s="163"/>
      <c r="Y65" s="164">
        <v>26.28</v>
      </c>
      <c r="Z65" s="165">
        <f t="shared" si="21"/>
        <v>26.28</v>
      </c>
      <c r="AA65" s="212">
        <f t="shared" si="22"/>
        <v>3.7199999999999989</v>
      </c>
    </row>
    <row r="66" spans="1:27" ht="12" customHeight="1" x14ac:dyDescent="0.25">
      <c r="A66" s="178" t="s">
        <v>161</v>
      </c>
      <c r="B66" s="30">
        <f t="shared" si="18"/>
        <v>37</v>
      </c>
      <c r="C66" s="30">
        <f t="shared" si="3"/>
        <v>34</v>
      </c>
      <c r="D66" s="171">
        <f t="shared" ref="D66" si="29">RANK(H66,$H$12:$H$96)</f>
        <v>10</v>
      </c>
      <c r="E66" s="12" t="str">
        <f t="shared" si="4"/>
        <v xml:space="preserve"> </v>
      </c>
      <c r="F66" s="22" t="str">
        <f t="shared" si="5"/>
        <v xml:space="preserve"> </v>
      </c>
      <c r="G66" s="14">
        <f t="shared" si="1"/>
        <v>87.69</v>
      </c>
      <c r="H66" s="17">
        <f>SUM(G64:G66)</f>
        <v>267.40960000000001</v>
      </c>
      <c r="I66" s="160" t="s">
        <v>349</v>
      </c>
      <c r="J66" s="178" t="s">
        <v>95</v>
      </c>
      <c r="K66" s="160" t="s">
        <v>347</v>
      </c>
      <c r="L66" s="162"/>
      <c r="M66" s="162">
        <v>1</v>
      </c>
      <c r="N66" s="162">
        <v>5</v>
      </c>
      <c r="O66" s="162">
        <v>3</v>
      </c>
      <c r="P66" s="162"/>
      <c r="Q66" s="162"/>
      <c r="R66" s="162"/>
      <c r="S66" s="162">
        <v>1</v>
      </c>
      <c r="T66" s="12"/>
      <c r="U66" s="12">
        <f t="shared" si="6"/>
        <v>10</v>
      </c>
      <c r="V66" s="13">
        <f t="shared" si="2"/>
        <v>79</v>
      </c>
      <c r="W66" s="163">
        <v>3</v>
      </c>
      <c r="X66" s="163"/>
      <c r="Y66" s="164">
        <v>36.31</v>
      </c>
      <c r="Z66" s="165">
        <f t="shared" si="21"/>
        <v>36.31</v>
      </c>
      <c r="AA66" s="212">
        <f t="shared" si="22"/>
        <v>8.6899999999999977</v>
      </c>
    </row>
    <row r="67" spans="1:27" ht="12" customHeight="1" x14ac:dyDescent="0.25">
      <c r="A67" s="199" t="s">
        <v>163</v>
      </c>
      <c r="B67" s="30">
        <f t="shared" si="18"/>
        <v>3</v>
      </c>
      <c r="C67" s="30">
        <f t="shared" si="3"/>
        <v>29</v>
      </c>
      <c r="D67" s="31"/>
      <c r="E67" s="56" t="s">
        <v>271</v>
      </c>
      <c r="F67" s="42" t="str">
        <f t="shared" si="5"/>
        <v xml:space="preserve"> </v>
      </c>
      <c r="G67" s="59">
        <f t="shared" si="1"/>
        <v>105.69999</v>
      </c>
      <c r="H67" s="19"/>
      <c r="I67" s="166" t="s">
        <v>350</v>
      </c>
      <c r="J67" s="167" t="s">
        <v>95</v>
      </c>
      <c r="K67" s="166" t="s">
        <v>103</v>
      </c>
      <c r="L67" s="168">
        <v>3</v>
      </c>
      <c r="M67" s="168">
        <v>2</v>
      </c>
      <c r="N67" s="168">
        <v>5</v>
      </c>
      <c r="O67" s="168"/>
      <c r="P67" s="168"/>
      <c r="Q67" s="168"/>
      <c r="R67" s="168"/>
      <c r="S67" s="168"/>
      <c r="T67" s="7">
        <v>1.0000000000000001E-5</v>
      </c>
      <c r="U67" s="41">
        <f t="shared" si="6"/>
        <v>10</v>
      </c>
      <c r="V67" s="8">
        <f t="shared" si="2"/>
        <v>94.999989999999997</v>
      </c>
      <c r="W67" s="169">
        <v>3</v>
      </c>
      <c r="X67" s="169"/>
      <c r="Y67" s="170">
        <v>34.299999999999997</v>
      </c>
      <c r="Z67" s="171">
        <f t="shared" si="21"/>
        <v>34.299999999999997</v>
      </c>
      <c r="AA67" s="213">
        <f t="shared" si="22"/>
        <v>10.700000000000003</v>
      </c>
    </row>
    <row r="68" spans="1:27" ht="12" customHeight="1" x14ac:dyDescent="0.25">
      <c r="A68" s="167" t="s">
        <v>166</v>
      </c>
      <c r="B68" s="30">
        <f t="shared" si="18"/>
        <v>2</v>
      </c>
      <c r="C68" s="30">
        <f t="shared" si="3"/>
        <v>48</v>
      </c>
      <c r="D68" s="196"/>
      <c r="E68" s="56" t="str">
        <f t="shared" si="4"/>
        <v>S</v>
      </c>
      <c r="F68" s="42" t="str">
        <f t="shared" si="5"/>
        <v xml:space="preserve"> </v>
      </c>
      <c r="G68" s="59">
        <f t="shared" si="1"/>
        <v>95</v>
      </c>
      <c r="H68" s="19"/>
      <c r="I68" s="166" t="s">
        <v>351</v>
      </c>
      <c r="J68" s="167" t="s">
        <v>95</v>
      </c>
      <c r="K68" s="166" t="s">
        <v>103</v>
      </c>
      <c r="L68" s="168">
        <v>5</v>
      </c>
      <c r="M68" s="168"/>
      <c r="N68" s="168">
        <v>5</v>
      </c>
      <c r="O68" s="168"/>
      <c r="P68" s="168"/>
      <c r="Q68" s="168"/>
      <c r="R68" s="168"/>
      <c r="S68" s="168"/>
      <c r="T68" s="7"/>
      <c r="U68" s="41">
        <f t="shared" si="6"/>
        <v>10</v>
      </c>
      <c r="V68" s="8">
        <f t="shared" si="2"/>
        <v>95</v>
      </c>
      <c r="W68" s="169">
        <v>1</v>
      </c>
      <c r="X68" s="169"/>
      <c r="Y68" s="170">
        <v>30.76</v>
      </c>
      <c r="Z68" s="171">
        <f t="shared" si="21"/>
        <v>30.76</v>
      </c>
      <c r="AA68" s="213">
        <f t="shared" si="22"/>
        <v>0</v>
      </c>
    </row>
    <row r="69" spans="1:27" ht="12" customHeight="1" x14ac:dyDescent="0.25">
      <c r="A69" s="167" t="s">
        <v>168</v>
      </c>
      <c r="B69" s="30">
        <f t="shared" si="18"/>
        <v>4</v>
      </c>
      <c r="C69" s="30">
        <f t="shared" si="3"/>
        <v>7</v>
      </c>
      <c r="D69" s="171">
        <f t="shared" ref="D69" si="30">RANK(H69,$H$12:$H$96)</f>
        <v>1</v>
      </c>
      <c r="E69" s="56" t="str">
        <f t="shared" si="4"/>
        <v>M</v>
      </c>
      <c r="F69" s="42" t="str">
        <f t="shared" si="5"/>
        <v xml:space="preserve"> </v>
      </c>
      <c r="G69" s="59">
        <f t="shared" si="1"/>
        <v>131.79</v>
      </c>
      <c r="H69" s="19">
        <f>SUM(G67:G69)</f>
        <v>332.48999000000003</v>
      </c>
      <c r="I69" s="166" t="s">
        <v>352</v>
      </c>
      <c r="J69" s="167" t="s">
        <v>95</v>
      </c>
      <c r="K69" s="166" t="s">
        <v>103</v>
      </c>
      <c r="L69" s="168">
        <v>5</v>
      </c>
      <c r="M69" s="168">
        <v>1</v>
      </c>
      <c r="N69" s="168">
        <v>2</v>
      </c>
      <c r="O69" s="168">
        <v>2</v>
      </c>
      <c r="P69" s="168"/>
      <c r="Q69" s="168"/>
      <c r="R69" s="168"/>
      <c r="S69" s="168"/>
      <c r="T69" s="7"/>
      <c r="U69" s="41">
        <f t="shared" si="6"/>
        <v>10</v>
      </c>
      <c r="V69" s="8">
        <f t="shared" si="2"/>
        <v>94</v>
      </c>
      <c r="W69" s="169">
        <v>4</v>
      </c>
      <c r="X69" s="169"/>
      <c r="Y69" s="170">
        <v>22.21</v>
      </c>
      <c r="Z69" s="171">
        <f t="shared" si="21"/>
        <v>22.21</v>
      </c>
      <c r="AA69" s="213">
        <f t="shared" si="22"/>
        <v>37.79</v>
      </c>
    </row>
    <row r="70" spans="1:27" ht="12" customHeight="1" x14ac:dyDescent="0.25">
      <c r="A70" s="178" t="s">
        <v>170</v>
      </c>
      <c r="B70" s="30">
        <f t="shared" si="18"/>
        <v>30</v>
      </c>
      <c r="C70" s="30">
        <f t="shared" si="3"/>
        <v>48</v>
      </c>
      <c r="D70" s="31"/>
      <c r="E70" s="12" t="str">
        <f t="shared" si="4"/>
        <v xml:space="preserve"> </v>
      </c>
      <c r="F70" s="22" t="str">
        <f t="shared" si="5"/>
        <v xml:space="preserve"> </v>
      </c>
      <c r="G70" s="14">
        <f t="shared" si="1"/>
        <v>82</v>
      </c>
      <c r="H70" s="17"/>
      <c r="I70" s="179" t="s">
        <v>353</v>
      </c>
      <c r="J70" s="180" t="s">
        <v>95</v>
      </c>
      <c r="K70" s="179" t="s">
        <v>354</v>
      </c>
      <c r="L70" s="162">
        <v>3</v>
      </c>
      <c r="M70" s="162">
        <v>1</v>
      </c>
      <c r="N70" s="162">
        <v>2</v>
      </c>
      <c r="O70" s="162">
        <v>3</v>
      </c>
      <c r="P70" s="162"/>
      <c r="Q70" s="162"/>
      <c r="R70" s="162"/>
      <c r="S70" s="162"/>
      <c r="T70" s="12"/>
      <c r="U70" s="12">
        <f t="shared" si="6"/>
        <v>9</v>
      </c>
      <c r="V70" s="13">
        <f t="shared" si="2"/>
        <v>82</v>
      </c>
      <c r="W70" s="163">
        <v>1</v>
      </c>
      <c r="X70" s="163"/>
      <c r="Y70" s="164">
        <v>27.72</v>
      </c>
      <c r="Z70" s="165">
        <f t="shared" si="21"/>
        <v>27.72</v>
      </c>
      <c r="AA70" s="222">
        <f t="shared" si="22"/>
        <v>0</v>
      </c>
    </row>
    <row r="71" spans="1:27" ht="12" customHeight="1" x14ac:dyDescent="0.25">
      <c r="A71" s="178" t="s">
        <v>173</v>
      </c>
      <c r="B71" s="30">
        <f t="shared" si="18"/>
        <v>52</v>
      </c>
      <c r="C71" s="30">
        <f t="shared" si="3"/>
        <v>48</v>
      </c>
      <c r="D71" s="196"/>
      <c r="E71" s="12" t="str">
        <f t="shared" si="4"/>
        <v xml:space="preserve"> </v>
      </c>
      <c r="F71" s="22" t="str">
        <f t="shared" si="5"/>
        <v xml:space="preserve"> </v>
      </c>
      <c r="G71" s="14">
        <f t="shared" si="1"/>
        <v>68</v>
      </c>
      <c r="H71" s="17"/>
      <c r="I71" s="179" t="s">
        <v>355</v>
      </c>
      <c r="J71" s="180" t="s">
        <v>95</v>
      </c>
      <c r="K71" s="179" t="s">
        <v>354</v>
      </c>
      <c r="L71" s="162">
        <v>2</v>
      </c>
      <c r="M71" s="162"/>
      <c r="N71" s="162">
        <v>3</v>
      </c>
      <c r="O71" s="162">
        <v>2</v>
      </c>
      <c r="P71" s="162"/>
      <c r="Q71" s="162"/>
      <c r="R71" s="162">
        <v>1</v>
      </c>
      <c r="S71" s="162"/>
      <c r="T71" s="12"/>
      <c r="U71" s="12">
        <f t="shared" si="6"/>
        <v>8</v>
      </c>
      <c r="V71" s="13">
        <f t="shared" si="2"/>
        <v>68</v>
      </c>
      <c r="W71" s="163">
        <v>2</v>
      </c>
      <c r="X71" s="163"/>
      <c r="Y71" s="164">
        <v>33.409999999999997</v>
      </c>
      <c r="Z71" s="165">
        <f t="shared" si="21"/>
        <v>33.409999999999997</v>
      </c>
      <c r="AA71" s="222">
        <f t="shared" si="22"/>
        <v>0</v>
      </c>
    </row>
    <row r="72" spans="1:27" ht="12" customHeight="1" x14ac:dyDescent="0.25">
      <c r="A72" s="178" t="s">
        <v>175</v>
      </c>
      <c r="B72" s="30">
        <f t="shared" si="18"/>
        <v>16</v>
      </c>
      <c r="C72" s="30">
        <f t="shared" si="3"/>
        <v>36</v>
      </c>
      <c r="D72" s="171">
        <f t="shared" ref="D72" si="31">RANK(H72,$H$12:$H$96)</f>
        <v>15</v>
      </c>
      <c r="E72" s="12" t="str">
        <f t="shared" si="4"/>
        <v xml:space="preserve"> </v>
      </c>
      <c r="F72" s="22" t="str">
        <f t="shared" si="5"/>
        <v xml:space="preserve"> </v>
      </c>
      <c r="G72" s="14">
        <f t="shared" si="1"/>
        <v>97.329899999999995</v>
      </c>
      <c r="H72" s="17">
        <f t="shared" ref="H72" si="32">SUM(G70:G72)</f>
        <v>247.32990000000001</v>
      </c>
      <c r="I72" s="179" t="s">
        <v>356</v>
      </c>
      <c r="J72" s="180" t="s">
        <v>95</v>
      </c>
      <c r="K72" s="179" t="s">
        <v>354</v>
      </c>
      <c r="L72" s="162">
        <v>3</v>
      </c>
      <c r="M72" s="162"/>
      <c r="N72" s="162">
        <v>5</v>
      </c>
      <c r="O72" s="162">
        <v>1</v>
      </c>
      <c r="P72" s="162"/>
      <c r="Q72" s="162">
        <v>1</v>
      </c>
      <c r="R72" s="162"/>
      <c r="S72" s="162"/>
      <c r="T72" s="12">
        <v>1E-4</v>
      </c>
      <c r="U72" s="12">
        <f t="shared" si="6"/>
        <v>10</v>
      </c>
      <c r="V72" s="13">
        <f t="shared" si="2"/>
        <v>88.999899999999997</v>
      </c>
      <c r="W72" s="163">
        <v>3</v>
      </c>
      <c r="X72" s="163"/>
      <c r="Y72" s="164">
        <v>36.67</v>
      </c>
      <c r="Z72" s="165">
        <f t="shared" si="21"/>
        <v>36.67</v>
      </c>
      <c r="AA72" s="222">
        <f t="shared" si="22"/>
        <v>8.3299999999999983</v>
      </c>
    </row>
    <row r="73" spans="1:27" ht="12" customHeight="1" x14ac:dyDescent="0.25">
      <c r="A73" s="199" t="s">
        <v>177</v>
      </c>
      <c r="B73" s="30">
        <f t="shared" si="18"/>
        <v>36</v>
      </c>
      <c r="C73" s="30">
        <f t="shared" si="3"/>
        <v>48</v>
      </c>
      <c r="D73" s="31"/>
      <c r="E73" s="7" t="str">
        <f t="shared" si="4"/>
        <v xml:space="preserve"> </v>
      </c>
      <c r="F73" s="42" t="str">
        <f t="shared" si="5"/>
        <v xml:space="preserve"> </v>
      </c>
      <c r="G73" s="16">
        <f t="shared" si="1"/>
        <v>80.999600000000001</v>
      </c>
      <c r="H73" s="19"/>
      <c r="I73" s="166" t="s">
        <v>357</v>
      </c>
      <c r="J73" s="167" t="s">
        <v>95</v>
      </c>
      <c r="K73" s="166" t="s">
        <v>358</v>
      </c>
      <c r="L73" s="168"/>
      <c r="M73" s="168">
        <v>2</v>
      </c>
      <c r="N73" s="168">
        <v>6</v>
      </c>
      <c r="O73" s="168"/>
      <c r="P73" s="168">
        <v>1</v>
      </c>
      <c r="Q73" s="168"/>
      <c r="R73" s="168"/>
      <c r="S73" s="168"/>
      <c r="T73" s="7">
        <v>4.0000000000000002E-4</v>
      </c>
      <c r="U73" s="41">
        <f t="shared" si="6"/>
        <v>9</v>
      </c>
      <c r="V73" s="8">
        <f t="shared" si="2"/>
        <v>80.999600000000001</v>
      </c>
      <c r="W73" s="169">
        <v>1</v>
      </c>
      <c r="X73" s="169"/>
      <c r="Y73" s="170">
        <v>37.79</v>
      </c>
      <c r="Z73" s="171">
        <f t="shared" si="21"/>
        <v>37.79</v>
      </c>
      <c r="AA73" s="213">
        <f t="shared" si="22"/>
        <v>0</v>
      </c>
    </row>
    <row r="74" spans="1:27" ht="12" customHeight="1" x14ac:dyDescent="0.25">
      <c r="A74" s="199" t="s">
        <v>180</v>
      </c>
      <c r="B74" s="30">
        <f t="shared" ref="B74:B93" si="33">RANK(V74,$V$10:$V$96)</f>
        <v>9</v>
      </c>
      <c r="C74" s="30">
        <f t="shared" si="3"/>
        <v>27</v>
      </c>
      <c r="D74" s="196"/>
      <c r="E74" s="56" t="str">
        <f t="shared" si="4"/>
        <v>M</v>
      </c>
      <c r="F74" s="42" t="str">
        <f t="shared" si="5"/>
        <v xml:space="preserve"> </v>
      </c>
      <c r="G74" s="59">
        <f t="shared" ref="G74:G93" si="34">V74+AA74</f>
        <v>104.2697</v>
      </c>
      <c r="H74" s="19"/>
      <c r="I74" s="166" t="s">
        <v>359</v>
      </c>
      <c r="J74" s="167" t="s">
        <v>95</v>
      </c>
      <c r="K74" s="166" t="s">
        <v>358</v>
      </c>
      <c r="L74" s="168">
        <v>3</v>
      </c>
      <c r="M74" s="168"/>
      <c r="N74" s="168">
        <v>7</v>
      </c>
      <c r="O74" s="168"/>
      <c r="P74" s="168"/>
      <c r="Q74" s="168"/>
      <c r="R74" s="168"/>
      <c r="S74" s="168"/>
      <c r="T74" s="7">
        <v>2.9999999999999997E-4</v>
      </c>
      <c r="U74" s="41">
        <f t="shared" si="6"/>
        <v>10</v>
      </c>
      <c r="V74" s="8">
        <f t="shared" ref="V74:V93" si="35">IF((L74*10+$M$9*M74+$N$9*N74+$O$9*O74+$P$9*P74+$Q$9*Q74+$R$9*R74)-T74&lt;0,0,(L74*10+$M$9*M74+$N$9*N74+$O$9*O74+$P$9*P74+$Q$9*Q74+$R$9*R74)-T74)</f>
        <v>92.999700000000004</v>
      </c>
      <c r="W74" s="169">
        <v>3</v>
      </c>
      <c r="X74" s="169"/>
      <c r="Y74" s="170">
        <v>33.729999999999997</v>
      </c>
      <c r="Z74" s="171">
        <f t="shared" si="21"/>
        <v>33.729999999999997</v>
      </c>
      <c r="AA74" s="213">
        <f t="shared" si="22"/>
        <v>11.270000000000003</v>
      </c>
    </row>
    <row r="75" spans="1:27" ht="12" customHeight="1" x14ac:dyDescent="0.25">
      <c r="A75" s="199" t="s">
        <v>182</v>
      </c>
      <c r="B75" s="30">
        <f t="shared" si="33"/>
        <v>25</v>
      </c>
      <c r="C75" s="30">
        <f t="shared" ref="C75:C93" si="36">RANK(AA75,$AA$10:$AA$96)</f>
        <v>2</v>
      </c>
      <c r="D75" s="171">
        <f t="shared" ref="D75" si="37">RANK(H75,$H$12:$H$96)</f>
        <v>3</v>
      </c>
      <c r="E75" s="7" t="str">
        <f t="shared" ref="E75:E93" si="38">IF(V75&lt;=92," ",+IF(AND(V75&gt;92,V75&lt;95),"M",+IF(AND(V75&gt;=95,V75&lt;98),"S",+IF(AND(V75&gt;=98,V75&lt;=100),"E",0))))</f>
        <v xml:space="preserve"> </v>
      </c>
      <c r="F75" s="42" t="str">
        <f t="shared" ref="F75:F93" si="39">IF(W75=6,IF(Z75&gt;35," ",+IF(AND(Z75&lt;=35,Z75&gt;30),"M",+IF(AND(Z75&lt;=30,Z75&gt;25),"S",+IF(AND(Z75&lt;=25,Z75&gt;0),"E"," "))))," ")</f>
        <v xml:space="preserve"> </v>
      </c>
      <c r="G75" s="16">
        <f t="shared" si="34"/>
        <v>137.13979999999998</v>
      </c>
      <c r="H75" s="19">
        <f t="shared" ref="H75" si="40">SUM(G73:G75)</f>
        <v>322.40909999999997</v>
      </c>
      <c r="I75" s="166" t="s">
        <v>360</v>
      </c>
      <c r="J75" s="167" t="s">
        <v>95</v>
      </c>
      <c r="K75" s="166" t="s">
        <v>358</v>
      </c>
      <c r="L75" s="168">
        <v>1</v>
      </c>
      <c r="M75" s="168">
        <v>1</v>
      </c>
      <c r="N75" s="168">
        <v>4</v>
      </c>
      <c r="O75" s="168">
        <v>3</v>
      </c>
      <c r="P75" s="168"/>
      <c r="Q75" s="168">
        <v>1</v>
      </c>
      <c r="R75" s="168"/>
      <c r="S75" s="168"/>
      <c r="T75" s="7">
        <v>2.0000000000000001E-4</v>
      </c>
      <c r="U75" s="41">
        <f t="shared" ref="U75:U93" si="41">SUM(L75:S75)</f>
        <v>10</v>
      </c>
      <c r="V75" s="8">
        <f t="shared" si="35"/>
        <v>85.999799999999993</v>
      </c>
      <c r="W75" s="169">
        <v>6</v>
      </c>
      <c r="X75" s="169"/>
      <c r="Y75" s="170">
        <v>38.86</v>
      </c>
      <c r="Z75" s="171">
        <f t="shared" si="21"/>
        <v>38.86</v>
      </c>
      <c r="AA75" s="213">
        <f t="shared" si="22"/>
        <v>51.14</v>
      </c>
    </row>
    <row r="76" spans="1:27" ht="12" customHeight="1" x14ac:dyDescent="0.25">
      <c r="A76" s="178" t="s">
        <v>184</v>
      </c>
      <c r="B76" s="30">
        <f t="shared" si="33"/>
        <v>5</v>
      </c>
      <c r="C76" s="30">
        <f t="shared" si="36"/>
        <v>26</v>
      </c>
      <c r="D76" s="31"/>
      <c r="E76" s="62" t="str">
        <f t="shared" si="38"/>
        <v>M</v>
      </c>
      <c r="F76" s="22" t="str">
        <f t="shared" si="39"/>
        <v xml:space="preserve"> </v>
      </c>
      <c r="G76" s="58">
        <f t="shared" si="34"/>
        <v>105.82989999999999</v>
      </c>
      <c r="H76" s="17"/>
      <c r="I76" s="160" t="s">
        <v>361</v>
      </c>
      <c r="J76" s="178" t="s">
        <v>95</v>
      </c>
      <c r="K76" s="160" t="s">
        <v>362</v>
      </c>
      <c r="L76" s="162">
        <v>4</v>
      </c>
      <c r="M76" s="162">
        <v>1</v>
      </c>
      <c r="N76" s="162">
        <v>4</v>
      </c>
      <c r="O76" s="162">
        <v>1</v>
      </c>
      <c r="P76" s="162"/>
      <c r="Q76" s="162"/>
      <c r="R76" s="162"/>
      <c r="S76" s="162"/>
      <c r="T76" s="12">
        <v>1E-4</v>
      </c>
      <c r="U76" s="12">
        <f t="shared" si="41"/>
        <v>10</v>
      </c>
      <c r="V76" s="13">
        <f t="shared" si="35"/>
        <v>93.999899999999997</v>
      </c>
      <c r="W76" s="163">
        <v>3</v>
      </c>
      <c r="X76" s="163"/>
      <c r="Y76" s="164">
        <v>33.17</v>
      </c>
      <c r="Z76" s="165">
        <f t="shared" si="21"/>
        <v>33.17</v>
      </c>
      <c r="AA76" s="222">
        <f t="shared" si="22"/>
        <v>11.829999999999998</v>
      </c>
    </row>
    <row r="77" spans="1:27" ht="12" customHeight="1" x14ac:dyDescent="0.25">
      <c r="A77" s="178" t="s">
        <v>187</v>
      </c>
      <c r="B77" s="30">
        <f t="shared" si="33"/>
        <v>47</v>
      </c>
      <c r="C77" s="30">
        <f t="shared" si="36"/>
        <v>33</v>
      </c>
      <c r="D77" s="196"/>
      <c r="E77" s="12" t="str">
        <f t="shared" si="38"/>
        <v xml:space="preserve"> </v>
      </c>
      <c r="F77" s="22" t="str">
        <f t="shared" si="39"/>
        <v xml:space="preserve"> </v>
      </c>
      <c r="G77" s="14">
        <f t="shared" si="34"/>
        <v>81.86</v>
      </c>
      <c r="H77" s="17"/>
      <c r="I77" s="160" t="s">
        <v>363</v>
      </c>
      <c r="J77" s="178" t="s">
        <v>95</v>
      </c>
      <c r="K77" s="160" t="s">
        <v>362</v>
      </c>
      <c r="L77" s="162"/>
      <c r="M77" s="162"/>
      <c r="N77" s="162">
        <v>2</v>
      </c>
      <c r="O77" s="162">
        <v>4</v>
      </c>
      <c r="P77" s="162">
        <v>1</v>
      </c>
      <c r="Q77" s="162">
        <v>1</v>
      </c>
      <c r="R77" s="162">
        <v>2</v>
      </c>
      <c r="S77" s="162"/>
      <c r="T77" s="12"/>
      <c r="U77" s="12">
        <f t="shared" si="41"/>
        <v>10</v>
      </c>
      <c r="V77" s="13">
        <f t="shared" si="35"/>
        <v>73</v>
      </c>
      <c r="W77" s="163">
        <v>2</v>
      </c>
      <c r="X77" s="163"/>
      <c r="Y77" s="164">
        <v>21.14</v>
      </c>
      <c r="Z77" s="165">
        <f t="shared" si="21"/>
        <v>21.14</v>
      </c>
      <c r="AA77" s="222">
        <f t="shared" si="22"/>
        <v>8.86</v>
      </c>
    </row>
    <row r="78" spans="1:27" ht="12" customHeight="1" x14ac:dyDescent="0.25">
      <c r="A78" s="178" t="s">
        <v>189</v>
      </c>
      <c r="B78" s="30">
        <f t="shared" si="33"/>
        <v>46</v>
      </c>
      <c r="C78" s="30">
        <f t="shared" si="36"/>
        <v>48</v>
      </c>
      <c r="D78" s="171">
        <f t="shared" ref="D78" si="42">RANK(H78,$H$12:$H$96)</f>
        <v>11</v>
      </c>
      <c r="E78" s="12" t="str">
        <f t="shared" si="38"/>
        <v xml:space="preserve"> </v>
      </c>
      <c r="F78" s="22" t="str">
        <f t="shared" si="39"/>
        <v xml:space="preserve"> </v>
      </c>
      <c r="G78" s="14">
        <f t="shared" si="34"/>
        <v>74</v>
      </c>
      <c r="H78" s="17">
        <f t="shared" ref="H78" si="43">SUM(G76:G78)</f>
        <v>261.68989999999997</v>
      </c>
      <c r="I78" s="160" t="s">
        <v>364</v>
      </c>
      <c r="J78" s="178" t="s">
        <v>95</v>
      </c>
      <c r="K78" s="160" t="s">
        <v>362</v>
      </c>
      <c r="L78" s="162"/>
      <c r="M78" s="162"/>
      <c r="N78" s="162">
        <v>3</v>
      </c>
      <c r="O78" s="162">
        <v>2</v>
      </c>
      <c r="P78" s="162">
        <v>2</v>
      </c>
      <c r="Q78" s="162">
        <v>2</v>
      </c>
      <c r="R78" s="162">
        <v>1</v>
      </c>
      <c r="S78" s="162"/>
      <c r="T78" s="12"/>
      <c r="U78" s="12">
        <f t="shared" si="41"/>
        <v>10</v>
      </c>
      <c r="V78" s="13">
        <f t="shared" si="35"/>
        <v>74</v>
      </c>
      <c r="W78" s="163">
        <v>0</v>
      </c>
      <c r="X78" s="163"/>
      <c r="Y78" s="164">
        <v>24.22</v>
      </c>
      <c r="Z78" s="165">
        <f t="shared" si="21"/>
        <v>24.22</v>
      </c>
      <c r="AA78" s="222">
        <f t="shared" si="22"/>
        <v>0</v>
      </c>
    </row>
    <row r="79" spans="1:27" ht="12" customHeight="1" x14ac:dyDescent="0.25">
      <c r="A79" s="199" t="s">
        <v>191</v>
      </c>
      <c r="B79" s="30">
        <f t="shared" si="33"/>
        <v>7</v>
      </c>
      <c r="C79" s="30">
        <f t="shared" si="36"/>
        <v>37</v>
      </c>
      <c r="D79" s="31"/>
      <c r="E79" s="56" t="str">
        <f t="shared" si="38"/>
        <v>M</v>
      </c>
      <c r="F79" s="42" t="str">
        <f t="shared" si="39"/>
        <v xml:space="preserve"> </v>
      </c>
      <c r="G79" s="59">
        <f t="shared" si="34"/>
        <v>100.2199</v>
      </c>
      <c r="H79" s="19"/>
      <c r="I79" s="166" t="s">
        <v>365</v>
      </c>
      <c r="J79" s="167" t="s">
        <v>95</v>
      </c>
      <c r="K79" s="166" t="s">
        <v>366</v>
      </c>
      <c r="L79" s="168">
        <v>5</v>
      </c>
      <c r="M79" s="168"/>
      <c r="N79" s="168">
        <v>3</v>
      </c>
      <c r="O79" s="168">
        <v>2</v>
      </c>
      <c r="P79" s="168"/>
      <c r="Q79" s="168"/>
      <c r="R79" s="168"/>
      <c r="S79" s="168"/>
      <c r="T79" s="7">
        <v>1E-4</v>
      </c>
      <c r="U79" s="41">
        <f t="shared" si="41"/>
        <v>10</v>
      </c>
      <c r="V79" s="8">
        <f t="shared" si="35"/>
        <v>92.999899999999997</v>
      </c>
      <c r="W79" s="169">
        <v>2</v>
      </c>
      <c r="X79" s="169"/>
      <c r="Y79" s="170">
        <v>22.78</v>
      </c>
      <c r="Z79" s="171">
        <f t="shared" si="21"/>
        <v>22.78</v>
      </c>
      <c r="AA79" s="213">
        <f t="shared" si="22"/>
        <v>7.2199999999999989</v>
      </c>
    </row>
    <row r="80" spans="1:27" ht="12" customHeight="1" x14ac:dyDescent="0.25">
      <c r="A80" s="199" t="s">
        <v>194</v>
      </c>
      <c r="B80" s="30">
        <f t="shared" si="33"/>
        <v>43</v>
      </c>
      <c r="C80" s="30">
        <f t="shared" si="36"/>
        <v>4</v>
      </c>
      <c r="D80" s="196"/>
      <c r="E80" s="7" t="str">
        <f t="shared" si="38"/>
        <v xml:space="preserve"> </v>
      </c>
      <c r="F80" s="42" t="str">
        <f t="shared" si="39"/>
        <v xml:space="preserve"> </v>
      </c>
      <c r="G80" s="16">
        <f t="shared" si="34"/>
        <v>117.06</v>
      </c>
      <c r="H80" s="19"/>
      <c r="I80" s="166" t="s">
        <v>367</v>
      </c>
      <c r="J80" s="167" t="s">
        <v>95</v>
      </c>
      <c r="K80" s="166" t="s">
        <v>366</v>
      </c>
      <c r="L80" s="168">
        <v>1</v>
      </c>
      <c r="M80" s="168">
        <v>1</v>
      </c>
      <c r="N80" s="168">
        <v>2</v>
      </c>
      <c r="O80" s="168">
        <v>2</v>
      </c>
      <c r="P80" s="168">
        <v>3</v>
      </c>
      <c r="Q80" s="168"/>
      <c r="R80" s="168"/>
      <c r="S80" s="168"/>
      <c r="T80" s="7"/>
      <c r="U80" s="41">
        <f t="shared" si="41"/>
        <v>9</v>
      </c>
      <c r="V80" s="8">
        <f t="shared" si="35"/>
        <v>75</v>
      </c>
      <c r="W80" s="169">
        <v>4</v>
      </c>
      <c r="X80" s="169"/>
      <c r="Y80" s="170">
        <v>17.940000000000001</v>
      </c>
      <c r="Z80" s="171">
        <f t="shared" si="21"/>
        <v>17.940000000000001</v>
      </c>
      <c r="AA80" s="213">
        <f t="shared" si="22"/>
        <v>42.06</v>
      </c>
    </row>
    <row r="81" spans="1:27" ht="12" customHeight="1" x14ac:dyDescent="0.25">
      <c r="A81" s="199" t="s">
        <v>196</v>
      </c>
      <c r="B81" s="30">
        <f t="shared" si="33"/>
        <v>61</v>
      </c>
      <c r="C81" s="30">
        <f t="shared" si="36"/>
        <v>21</v>
      </c>
      <c r="D81" s="171">
        <f t="shared" ref="D81" si="44">RANK(H81,$H$12:$H$96)</f>
        <v>4</v>
      </c>
      <c r="E81" s="7" t="str">
        <f t="shared" si="38"/>
        <v xml:space="preserve"> </v>
      </c>
      <c r="F81" s="42" t="str">
        <f t="shared" si="39"/>
        <v xml:space="preserve"> </v>
      </c>
      <c r="G81" s="16">
        <f t="shared" si="34"/>
        <v>80.27</v>
      </c>
      <c r="H81" s="19">
        <f t="shared" ref="H81" si="45">SUM(G79:G81)</f>
        <v>297.54989999999998</v>
      </c>
      <c r="I81" s="166" t="s">
        <v>368</v>
      </c>
      <c r="J81" s="167" t="s">
        <v>95</v>
      </c>
      <c r="K81" s="166" t="s">
        <v>366</v>
      </c>
      <c r="L81" s="168">
        <v>1</v>
      </c>
      <c r="M81" s="168"/>
      <c r="N81" s="168">
        <v>1</v>
      </c>
      <c r="O81" s="168">
        <v>3</v>
      </c>
      <c r="P81" s="168">
        <v>1</v>
      </c>
      <c r="Q81" s="168">
        <v>2</v>
      </c>
      <c r="R81" s="168"/>
      <c r="S81" s="168"/>
      <c r="T81" s="7"/>
      <c r="U81" s="41">
        <f t="shared" si="41"/>
        <v>8</v>
      </c>
      <c r="V81" s="8">
        <f t="shared" si="35"/>
        <v>62</v>
      </c>
      <c r="W81" s="169">
        <v>3</v>
      </c>
      <c r="X81" s="169"/>
      <c r="Y81" s="170">
        <v>26.73</v>
      </c>
      <c r="Z81" s="171">
        <f t="shared" si="21"/>
        <v>26.73</v>
      </c>
      <c r="AA81" s="213">
        <f t="shared" si="22"/>
        <v>18.27</v>
      </c>
    </row>
    <row r="82" spans="1:27" ht="12" customHeight="1" x14ac:dyDescent="0.25">
      <c r="A82" s="178" t="s">
        <v>198</v>
      </c>
      <c r="B82" s="30">
        <f t="shared" si="33"/>
        <v>49</v>
      </c>
      <c r="C82" s="30">
        <f t="shared" si="36"/>
        <v>16</v>
      </c>
      <c r="D82" s="31"/>
      <c r="E82" s="32" t="str">
        <f t="shared" si="38"/>
        <v xml:space="preserve"> </v>
      </c>
      <c r="F82" s="22" t="str">
        <f t="shared" si="39"/>
        <v xml:space="preserve"> </v>
      </c>
      <c r="G82" s="34">
        <f t="shared" si="34"/>
        <v>94.3</v>
      </c>
      <c r="H82" s="35"/>
      <c r="I82" s="179" t="s">
        <v>369</v>
      </c>
      <c r="J82" s="180" t="s">
        <v>95</v>
      </c>
      <c r="K82" s="179" t="s">
        <v>370</v>
      </c>
      <c r="L82" s="181">
        <v>1</v>
      </c>
      <c r="M82" s="181"/>
      <c r="N82" s="181">
        <v>3</v>
      </c>
      <c r="O82" s="181">
        <v>1</v>
      </c>
      <c r="P82" s="181">
        <v>2</v>
      </c>
      <c r="Q82" s="181">
        <v>2</v>
      </c>
      <c r="R82" s="181"/>
      <c r="S82" s="181">
        <v>1</v>
      </c>
      <c r="T82" s="32"/>
      <c r="U82" s="12">
        <f t="shared" si="41"/>
        <v>10</v>
      </c>
      <c r="V82" s="33">
        <f t="shared" si="35"/>
        <v>71</v>
      </c>
      <c r="W82" s="182">
        <v>3</v>
      </c>
      <c r="X82" s="182"/>
      <c r="Y82" s="183">
        <v>21.7</v>
      </c>
      <c r="Z82" s="184">
        <f t="shared" si="21"/>
        <v>21.7</v>
      </c>
      <c r="AA82" s="222">
        <f t="shared" si="22"/>
        <v>23.3</v>
      </c>
    </row>
    <row r="83" spans="1:27" ht="12" customHeight="1" x14ac:dyDescent="0.25">
      <c r="A83" s="178" t="s">
        <v>201</v>
      </c>
      <c r="B83" s="30">
        <f t="shared" si="33"/>
        <v>72</v>
      </c>
      <c r="C83" s="30">
        <f t="shared" si="36"/>
        <v>48</v>
      </c>
      <c r="D83" s="196"/>
      <c r="E83" s="32" t="str">
        <f t="shared" si="38"/>
        <v xml:space="preserve"> </v>
      </c>
      <c r="F83" s="22" t="str">
        <f t="shared" si="39"/>
        <v xml:space="preserve"> </v>
      </c>
      <c r="G83" s="34">
        <f t="shared" si="34"/>
        <v>25</v>
      </c>
      <c r="H83" s="35"/>
      <c r="I83" s="179" t="s">
        <v>371</v>
      </c>
      <c r="J83" s="180" t="s">
        <v>95</v>
      </c>
      <c r="K83" s="179" t="s">
        <v>370</v>
      </c>
      <c r="L83" s="181"/>
      <c r="M83" s="181"/>
      <c r="N83" s="181"/>
      <c r="O83" s="181"/>
      <c r="P83" s="181">
        <v>1</v>
      </c>
      <c r="Q83" s="181">
        <v>3</v>
      </c>
      <c r="R83" s="181"/>
      <c r="S83" s="181"/>
      <c r="T83" s="32"/>
      <c r="U83" s="12">
        <f t="shared" si="41"/>
        <v>4</v>
      </c>
      <c r="V83" s="33">
        <f t="shared" si="35"/>
        <v>25</v>
      </c>
      <c r="W83" s="182">
        <v>0</v>
      </c>
      <c r="X83" s="182"/>
      <c r="Y83" s="183">
        <v>27.74</v>
      </c>
      <c r="Z83" s="184">
        <f t="shared" si="21"/>
        <v>27.74</v>
      </c>
      <c r="AA83" s="222">
        <f t="shared" si="22"/>
        <v>0</v>
      </c>
    </row>
    <row r="84" spans="1:27" ht="12" customHeight="1" x14ac:dyDescent="0.25">
      <c r="A84" s="178" t="s">
        <v>203</v>
      </c>
      <c r="B84" s="30">
        <f t="shared" si="33"/>
        <v>35</v>
      </c>
      <c r="C84" s="30">
        <f t="shared" si="36"/>
        <v>35</v>
      </c>
      <c r="D84" s="171">
        <f t="shared" ref="D84" si="46">RANK(H84,$H$12:$H$96)</f>
        <v>19</v>
      </c>
      <c r="E84" s="32" t="str">
        <f t="shared" si="38"/>
        <v xml:space="preserve"> </v>
      </c>
      <c r="F84" s="22" t="str">
        <f t="shared" si="39"/>
        <v xml:space="preserve"> </v>
      </c>
      <c r="G84" s="34">
        <f t="shared" si="34"/>
        <v>89.669700000000006</v>
      </c>
      <c r="H84" s="35">
        <f t="shared" ref="H84" si="47">SUM(G82:G84)</f>
        <v>208.96969999999999</v>
      </c>
      <c r="I84" s="179" t="s">
        <v>372</v>
      </c>
      <c r="J84" s="180" t="s">
        <v>95</v>
      </c>
      <c r="K84" s="179" t="s">
        <v>370</v>
      </c>
      <c r="L84" s="181">
        <v>1</v>
      </c>
      <c r="M84" s="181">
        <v>1</v>
      </c>
      <c r="N84" s="181">
        <v>5</v>
      </c>
      <c r="O84" s="181">
        <v>2</v>
      </c>
      <c r="P84" s="181"/>
      <c r="Q84" s="181"/>
      <c r="R84" s="181"/>
      <c r="S84" s="181">
        <v>1</v>
      </c>
      <c r="T84" s="32">
        <v>2.9999999999999997E-4</v>
      </c>
      <c r="U84" s="12">
        <f t="shared" si="41"/>
        <v>10</v>
      </c>
      <c r="V84" s="33">
        <f t="shared" si="35"/>
        <v>80.999700000000004</v>
      </c>
      <c r="W84" s="182">
        <v>2</v>
      </c>
      <c r="X84" s="182"/>
      <c r="Y84" s="183">
        <v>21.33</v>
      </c>
      <c r="Z84" s="184">
        <f t="shared" si="21"/>
        <v>21.33</v>
      </c>
      <c r="AA84" s="222">
        <f t="shared" si="22"/>
        <v>8.6700000000000017</v>
      </c>
    </row>
    <row r="85" spans="1:27" ht="12" customHeight="1" x14ac:dyDescent="0.25">
      <c r="A85" s="199" t="s">
        <v>205</v>
      </c>
      <c r="B85" s="30">
        <f t="shared" si="33"/>
        <v>13</v>
      </c>
      <c r="C85" s="30">
        <f t="shared" si="36"/>
        <v>48</v>
      </c>
      <c r="D85" s="31"/>
      <c r="E85" s="7" t="str">
        <f t="shared" si="38"/>
        <v xml:space="preserve"> </v>
      </c>
      <c r="F85" s="42" t="str">
        <f t="shared" si="39"/>
        <v xml:space="preserve"> </v>
      </c>
      <c r="G85" s="16">
        <f t="shared" si="34"/>
        <v>90.999899999999997</v>
      </c>
      <c r="H85" s="19"/>
      <c r="I85" s="166" t="s">
        <v>373</v>
      </c>
      <c r="J85" s="167" t="s">
        <v>95</v>
      </c>
      <c r="K85" s="166" t="s">
        <v>374</v>
      </c>
      <c r="L85" s="168"/>
      <c r="M85" s="168">
        <v>1</v>
      </c>
      <c r="N85" s="168">
        <v>9</v>
      </c>
      <c r="O85" s="168"/>
      <c r="P85" s="168"/>
      <c r="Q85" s="168"/>
      <c r="R85" s="168"/>
      <c r="S85" s="168"/>
      <c r="T85" s="7">
        <v>1E-4</v>
      </c>
      <c r="U85" s="41">
        <f t="shared" si="41"/>
        <v>10</v>
      </c>
      <c r="V85" s="8">
        <f t="shared" si="35"/>
        <v>90.999899999999997</v>
      </c>
      <c r="W85" s="169">
        <v>1</v>
      </c>
      <c r="X85" s="169"/>
      <c r="Y85" s="170">
        <v>38.21</v>
      </c>
      <c r="Z85" s="171">
        <f t="shared" si="21"/>
        <v>38.21</v>
      </c>
      <c r="AA85" s="213">
        <f t="shared" si="22"/>
        <v>0</v>
      </c>
    </row>
    <row r="86" spans="1:27" ht="12" customHeight="1" x14ac:dyDescent="0.25">
      <c r="A86" s="199" t="s">
        <v>208</v>
      </c>
      <c r="B86" s="30">
        <f t="shared" si="33"/>
        <v>31</v>
      </c>
      <c r="C86" s="30">
        <f t="shared" si="36"/>
        <v>48</v>
      </c>
      <c r="D86" s="196"/>
      <c r="E86" s="7" t="str">
        <f t="shared" si="38"/>
        <v xml:space="preserve"> </v>
      </c>
      <c r="F86" s="42" t="str">
        <f t="shared" si="39"/>
        <v xml:space="preserve"> </v>
      </c>
      <c r="G86" s="16">
        <f t="shared" si="34"/>
        <v>81.999899999999997</v>
      </c>
      <c r="H86" s="19"/>
      <c r="I86" s="166" t="s">
        <v>375</v>
      </c>
      <c r="J86" s="167" t="s">
        <v>95</v>
      </c>
      <c r="K86" s="166" t="s">
        <v>374</v>
      </c>
      <c r="L86" s="168"/>
      <c r="M86" s="168"/>
      <c r="N86" s="168">
        <v>3</v>
      </c>
      <c r="O86" s="168">
        <v>6</v>
      </c>
      <c r="P86" s="168">
        <v>1</v>
      </c>
      <c r="Q86" s="168"/>
      <c r="R86" s="168"/>
      <c r="S86" s="168"/>
      <c r="T86" s="7">
        <v>1E-4</v>
      </c>
      <c r="U86" s="41">
        <f t="shared" si="41"/>
        <v>10</v>
      </c>
      <c r="V86" s="8">
        <f t="shared" si="35"/>
        <v>81.999899999999997</v>
      </c>
      <c r="W86" s="169">
        <v>0</v>
      </c>
      <c r="X86" s="169"/>
      <c r="Y86" s="170">
        <v>18.53</v>
      </c>
      <c r="Z86" s="171">
        <f t="shared" si="21"/>
        <v>18.53</v>
      </c>
      <c r="AA86" s="213">
        <f t="shared" si="22"/>
        <v>0</v>
      </c>
    </row>
    <row r="87" spans="1:27" ht="12" customHeight="1" x14ac:dyDescent="0.25">
      <c r="A87" s="199" t="s">
        <v>210</v>
      </c>
      <c r="B87" s="30">
        <f t="shared" si="33"/>
        <v>34</v>
      </c>
      <c r="C87" s="30">
        <f t="shared" si="36"/>
        <v>5</v>
      </c>
      <c r="D87" s="171">
        <f t="shared" ref="D87" si="48">RANK(H87,$H$12:$H$96)</f>
        <v>6</v>
      </c>
      <c r="E87" s="7" t="str">
        <f t="shared" si="38"/>
        <v xml:space="preserve"> </v>
      </c>
      <c r="F87" s="42" t="str">
        <f t="shared" si="39"/>
        <v xml:space="preserve"> </v>
      </c>
      <c r="G87" s="16">
        <f t="shared" si="34"/>
        <v>122.35979999999999</v>
      </c>
      <c r="H87" s="19">
        <f t="shared" ref="H87" si="49">SUM(G85:G87)</f>
        <v>295.3596</v>
      </c>
      <c r="I87" s="166" t="s">
        <v>376</v>
      </c>
      <c r="J87" s="167" t="s">
        <v>95</v>
      </c>
      <c r="K87" s="166" t="s">
        <v>374</v>
      </c>
      <c r="L87" s="168">
        <v>1</v>
      </c>
      <c r="M87" s="168">
        <v>1</v>
      </c>
      <c r="N87" s="168">
        <v>5</v>
      </c>
      <c r="O87" s="168">
        <v>2</v>
      </c>
      <c r="P87" s="168"/>
      <c r="Q87" s="168"/>
      <c r="R87" s="168"/>
      <c r="S87" s="168">
        <v>1</v>
      </c>
      <c r="T87" s="7">
        <v>2.0000000000000001E-4</v>
      </c>
      <c r="U87" s="41">
        <f t="shared" si="41"/>
        <v>10</v>
      </c>
      <c r="V87" s="8">
        <f t="shared" si="35"/>
        <v>80.999799999999993</v>
      </c>
      <c r="W87" s="169">
        <v>5</v>
      </c>
      <c r="X87" s="169"/>
      <c r="Y87" s="170">
        <v>33.64</v>
      </c>
      <c r="Z87" s="171">
        <f t="shared" si="21"/>
        <v>33.64</v>
      </c>
      <c r="AA87" s="213">
        <f t="shared" si="22"/>
        <v>41.36</v>
      </c>
    </row>
    <row r="88" spans="1:27" ht="12" customHeight="1" x14ac:dyDescent="0.25">
      <c r="A88" s="178" t="s">
        <v>212</v>
      </c>
      <c r="B88" s="30">
        <f t="shared" si="33"/>
        <v>37</v>
      </c>
      <c r="C88" s="30">
        <f t="shared" si="36"/>
        <v>9</v>
      </c>
      <c r="D88" s="31"/>
      <c r="E88" s="32" t="str">
        <f t="shared" si="38"/>
        <v xml:space="preserve"> </v>
      </c>
      <c r="F88" s="22" t="str">
        <f t="shared" si="39"/>
        <v xml:space="preserve"> </v>
      </c>
      <c r="G88" s="34">
        <f t="shared" si="34"/>
        <v>114.85</v>
      </c>
      <c r="H88" s="35"/>
      <c r="I88" s="179" t="s">
        <v>377</v>
      </c>
      <c r="J88" s="180" t="s">
        <v>95</v>
      </c>
      <c r="K88" s="179" t="s">
        <v>378</v>
      </c>
      <c r="L88" s="181">
        <v>1</v>
      </c>
      <c r="M88" s="181"/>
      <c r="N88" s="181">
        <v>5</v>
      </c>
      <c r="O88" s="181">
        <v>3</v>
      </c>
      <c r="P88" s="181"/>
      <c r="Q88" s="181"/>
      <c r="R88" s="181"/>
      <c r="S88" s="181"/>
      <c r="T88" s="32"/>
      <c r="U88" s="12">
        <f t="shared" si="41"/>
        <v>9</v>
      </c>
      <c r="V88" s="33">
        <f t="shared" si="35"/>
        <v>79</v>
      </c>
      <c r="W88" s="182">
        <v>4</v>
      </c>
      <c r="X88" s="182"/>
      <c r="Y88" s="183">
        <v>24.15</v>
      </c>
      <c r="Z88" s="184">
        <f t="shared" si="21"/>
        <v>24.15</v>
      </c>
      <c r="AA88" s="222">
        <f t="shared" si="22"/>
        <v>35.85</v>
      </c>
    </row>
    <row r="89" spans="1:27" ht="12" customHeight="1" x14ac:dyDescent="0.25">
      <c r="A89" s="178" t="s">
        <v>215</v>
      </c>
      <c r="B89" s="30">
        <f t="shared" si="33"/>
        <v>17</v>
      </c>
      <c r="C89" s="30">
        <f t="shared" si="36"/>
        <v>48</v>
      </c>
      <c r="D89" s="196"/>
      <c r="E89" s="32" t="str">
        <f t="shared" si="38"/>
        <v xml:space="preserve"> </v>
      </c>
      <c r="F89" s="22" t="str">
        <f t="shared" si="39"/>
        <v xml:space="preserve"> </v>
      </c>
      <c r="G89" s="34">
        <f t="shared" si="34"/>
        <v>88.999799999999993</v>
      </c>
      <c r="H89" s="35"/>
      <c r="I89" s="179" t="s">
        <v>379</v>
      </c>
      <c r="J89" s="180" t="s">
        <v>95</v>
      </c>
      <c r="K89" s="179" t="s">
        <v>378</v>
      </c>
      <c r="L89" s="181">
        <v>2</v>
      </c>
      <c r="M89" s="181"/>
      <c r="N89" s="181">
        <v>5</v>
      </c>
      <c r="O89" s="181">
        <v>3</v>
      </c>
      <c r="P89" s="181"/>
      <c r="Q89" s="181"/>
      <c r="R89" s="181"/>
      <c r="S89" s="181"/>
      <c r="T89" s="32">
        <v>2.0000000000000001E-4</v>
      </c>
      <c r="U89" s="12">
        <f t="shared" si="41"/>
        <v>10</v>
      </c>
      <c r="V89" s="33">
        <f t="shared" si="35"/>
        <v>88.999799999999993</v>
      </c>
      <c r="W89" s="182">
        <v>1</v>
      </c>
      <c r="X89" s="182"/>
      <c r="Y89" s="183">
        <v>28.06</v>
      </c>
      <c r="Z89" s="184">
        <f t="shared" si="21"/>
        <v>28.06</v>
      </c>
      <c r="AA89" s="222">
        <f t="shared" si="22"/>
        <v>0</v>
      </c>
    </row>
    <row r="90" spans="1:27" ht="12" customHeight="1" x14ac:dyDescent="0.25">
      <c r="A90" s="178" t="s">
        <v>217</v>
      </c>
      <c r="B90" s="30">
        <f t="shared" si="33"/>
        <v>59</v>
      </c>
      <c r="C90" s="30">
        <f t="shared" si="36"/>
        <v>46</v>
      </c>
      <c r="D90" s="171">
        <f t="shared" ref="D90" si="50">RANK(H90,$H$12:$H$96)</f>
        <v>9</v>
      </c>
      <c r="E90" s="32" t="str">
        <f t="shared" si="38"/>
        <v xml:space="preserve"> </v>
      </c>
      <c r="F90" s="22" t="str">
        <f t="shared" si="39"/>
        <v xml:space="preserve"> </v>
      </c>
      <c r="G90" s="34">
        <f t="shared" si="34"/>
        <v>65.66</v>
      </c>
      <c r="H90" s="35">
        <f t="shared" ref="H90" si="51">SUM(G88:G90)</f>
        <v>269.50979999999998</v>
      </c>
      <c r="I90" s="179" t="s">
        <v>380</v>
      </c>
      <c r="J90" s="180" t="s">
        <v>95</v>
      </c>
      <c r="K90" s="179" t="s">
        <v>378</v>
      </c>
      <c r="L90" s="181">
        <v>1</v>
      </c>
      <c r="M90" s="181"/>
      <c r="N90" s="181">
        <v>2</v>
      </c>
      <c r="O90" s="181">
        <v>3</v>
      </c>
      <c r="P90" s="181">
        <v>1</v>
      </c>
      <c r="Q90" s="181">
        <v>1</v>
      </c>
      <c r="R90" s="181"/>
      <c r="S90" s="181">
        <v>2</v>
      </c>
      <c r="T90" s="32"/>
      <c r="U90" s="12">
        <f t="shared" si="41"/>
        <v>10</v>
      </c>
      <c r="V90" s="33">
        <f t="shared" si="35"/>
        <v>65</v>
      </c>
      <c r="W90" s="182">
        <v>2</v>
      </c>
      <c r="X90" s="182"/>
      <c r="Y90" s="183">
        <v>29.34</v>
      </c>
      <c r="Z90" s="184">
        <f t="shared" si="21"/>
        <v>29.34</v>
      </c>
      <c r="AA90" s="222">
        <f t="shared" si="22"/>
        <v>0.66000000000000014</v>
      </c>
    </row>
    <row r="91" spans="1:27" ht="12" customHeight="1" x14ac:dyDescent="0.25">
      <c r="A91" s="199" t="s">
        <v>219</v>
      </c>
      <c r="B91" s="30">
        <f t="shared" si="33"/>
        <v>43</v>
      </c>
      <c r="C91" s="30">
        <f t="shared" si="36"/>
        <v>48</v>
      </c>
      <c r="D91" s="31"/>
      <c r="E91" s="7" t="str">
        <f t="shared" si="38"/>
        <v xml:space="preserve"> </v>
      </c>
      <c r="F91" s="42" t="str">
        <f t="shared" si="39"/>
        <v xml:space="preserve"> </v>
      </c>
      <c r="G91" s="16">
        <f t="shared" si="34"/>
        <v>75</v>
      </c>
      <c r="H91" s="19"/>
      <c r="I91" s="166" t="s">
        <v>381</v>
      </c>
      <c r="J91" s="167" t="s">
        <v>95</v>
      </c>
      <c r="K91" s="166" t="s">
        <v>382</v>
      </c>
      <c r="L91" s="168">
        <v>1</v>
      </c>
      <c r="M91" s="168"/>
      <c r="N91" s="168">
        <v>4</v>
      </c>
      <c r="O91" s="168">
        <v>2</v>
      </c>
      <c r="P91" s="168">
        <v>1</v>
      </c>
      <c r="Q91" s="168">
        <v>1</v>
      </c>
      <c r="R91" s="168"/>
      <c r="S91" s="168"/>
      <c r="T91" s="7"/>
      <c r="U91" s="41">
        <f t="shared" si="41"/>
        <v>9</v>
      </c>
      <c r="V91" s="8">
        <f t="shared" si="35"/>
        <v>75</v>
      </c>
      <c r="W91" s="169">
        <v>0</v>
      </c>
      <c r="X91" s="169"/>
      <c r="Y91" s="170">
        <v>29.55</v>
      </c>
      <c r="Z91" s="171">
        <f t="shared" si="21"/>
        <v>29.55</v>
      </c>
      <c r="AA91" s="213">
        <f t="shared" si="22"/>
        <v>0</v>
      </c>
    </row>
    <row r="92" spans="1:27" ht="12" customHeight="1" x14ac:dyDescent="0.25">
      <c r="A92" s="199" t="s">
        <v>222</v>
      </c>
      <c r="B92" s="30">
        <f t="shared" si="33"/>
        <v>56</v>
      </c>
      <c r="C92" s="30">
        <f t="shared" si="36"/>
        <v>48</v>
      </c>
      <c r="D92" s="196"/>
      <c r="E92" s="7" t="str">
        <f t="shared" si="38"/>
        <v xml:space="preserve"> </v>
      </c>
      <c r="F92" s="42" t="str">
        <f t="shared" si="39"/>
        <v xml:space="preserve"> </v>
      </c>
      <c r="G92" s="16">
        <f t="shared" si="34"/>
        <v>66</v>
      </c>
      <c r="H92" s="19"/>
      <c r="I92" s="166" t="s">
        <v>383</v>
      </c>
      <c r="J92" s="167" t="s">
        <v>95</v>
      </c>
      <c r="K92" s="166" t="s">
        <v>382</v>
      </c>
      <c r="L92" s="168">
        <v>1</v>
      </c>
      <c r="M92" s="168"/>
      <c r="N92" s="168">
        <v>3</v>
      </c>
      <c r="O92" s="168">
        <v>1</v>
      </c>
      <c r="P92" s="168">
        <v>3</v>
      </c>
      <c r="Q92" s="168"/>
      <c r="R92" s="168"/>
      <c r="S92" s="168">
        <v>2</v>
      </c>
      <c r="T92" s="7"/>
      <c r="U92" s="41">
        <f t="shared" si="41"/>
        <v>10</v>
      </c>
      <c r="V92" s="8">
        <f t="shared" si="35"/>
        <v>66</v>
      </c>
      <c r="W92" s="169">
        <v>1</v>
      </c>
      <c r="X92" s="169"/>
      <c r="Y92" s="170">
        <v>25.49</v>
      </c>
      <c r="Z92" s="171">
        <f t="shared" si="21"/>
        <v>25.49</v>
      </c>
      <c r="AA92" s="213">
        <f t="shared" si="22"/>
        <v>0</v>
      </c>
    </row>
    <row r="93" spans="1:27" ht="12" customHeight="1" x14ac:dyDescent="0.25">
      <c r="A93" s="199" t="s">
        <v>224</v>
      </c>
      <c r="B93" s="30">
        <f t="shared" si="33"/>
        <v>78</v>
      </c>
      <c r="C93" s="30">
        <f t="shared" si="36"/>
        <v>48</v>
      </c>
      <c r="D93" s="171">
        <f t="shared" ref="D93" si="52">RANK(H93,$H$12:$H$96)</f>
        <v>26</v>
      </c>
      <c r="E93" s="7" t="str">
        <f t="shared" si="38"/>
        <v xml:space="preserve"> </v>
      </c>
      <c r="F93" s="42" t="str">
        <f t="shared" si="39"/>
        <v xml:space="preserve"> </v>
      </c>
      <c r="G93" s="16">
        <f t="shared" si="34"/>
        <v>10</v>
      </c>
      <c r="H93" s="19">
        <f t="shared" ref="H93" si="53">SUM(G91:G93)</f>
        <v>151</v>
      </c>
      <c r="I93" s="166" t="s">
        <v>384</v>
      </c>
      <c r="J93" s="167" t="s">
        <v>95</v>
      </c>
      <c r="K93" s="166" t="s">
        <v>382</v>
      </c>
      <c r="L93" s="168"/>
      <c r="M93" s="168"/>
      <c r="N93" s="168"/>
      <c r="O93" s="168"/>
      <c r="P93" s="168"/>
      <c r="Q93" s="168"/>
      <c r="R93" s="168">
        <v>2</v>
      </c>
      <c r="S93" s="168"/>
      <c r="T93" s="7"/>
      <c r="U93" s="41">
        <f t="shared" si="41"/>
        <v>2</v>
      </c>
      <c r="V93" s="8">
        <f t="shared" si="35"/>
        <v>10</v>
      </c>
      <c r="W93" s="169">
        <v>1</v>
      </c>
      <c r="X93" s="169"/>
      <c r="Y93" s="170">
        <v>33.04</v>
      </c>
      <c r="Z93" s="171">
        <f t="shared" si="21"/>
        <v>33.04</v>
      </c>
      <c r="AA93" s="213">
        <f t="shared" si="22"/>
        <v>0</v>
      </c>
    </row>
    <row r="94" spans="1:27" ht="12" customHeight="1" x14ac:dyDescent="0.25">
      <c r="A94" s="178"/>
      <c r="B94" s="30"/>
      <c r="C94" s="30"/>
      <c r="D94" s="31"/>
      <c r="E94" s="32"/>
      <c r="F94" s="22"/>
      <c r="G94" s="60"/>
      <c r="H94" s="35"/>
      <c r="I94" s="179"/>
      <c r="J94" s="180"/>
      <c r="K94" s="179"/>
      <c r="L94" s="181"/>
      <c r="M94" s="181"/>
      <c r="N94" s="181"/>
      <c r="O94" s="181"/>
      <c r="P94" s="181"/>
      <c r="Q94" s="181"/>
      <c r="R94" s="181"/>
      <c r="S94" s="181"/>
      <c r="T94" s="32"/>
      <c r="U94" s="12"/>
      <c r="V94" s="33"/>
      <c r="W94" s="182"/>
      <c r="X94" s="182"/>
      <c r="Y94" s="183"/>
      <c r="Z94" s="184"/>
      <c r="AA94" s="222"/>
    </row>
    <row r="95" spans="1:27" ht="12" customHeight="1" x14ac:dyDescent="0.25">
      <c r="A95" s="178"/>
      <c r="B95" s="30"/>
      <c r="C95" s="30"/>
      <c r="D95" s="196"/>
      <c r="E95" s="32"/>
      <c r="F95" s="22"/>
      <c r="G95" s="60"/>
      <c r="H95" s="35"/>
      <c r="I95" s="179"/>
      <c r="J95" s="180"/>
      <c r="K95" s="179"/>
      <c r="L95" s="181"/>
      <c r="M95" s="181"/>
      <c r="N95" s="181"/>
      <c r="O95" s="181"/>
      <c r="P95" s="181"/>
      <c r="Q95" s="181"/>
      <c r="R95" s="181"/>
      <c r="S95" s="181"/>
      <c r="T95" s="32"/>
      <c r="U95" s="12"/>
      <c r="V95" s="33"/>
      <c r="W95" s="182"/>
      <c r="X95" s="182"/>
      <c r="Y95" s="183"/>
      <c r="Z95" s="184"/>
      <c r="AA95" s="222"/>
    </row>
    <row r="96" spans="1:27" ht="12" customHeight="1" x14ac:dyDescent="0.25">
      <c r="A96" s="178"/>
      <c r="B96" s="30"/>
      <c r="C96" s="30"/>
      <c r="D96" s="171"/>
      <c r="E96" s="32"/>
      <c r="F96" s="22"/>
      <c r="G96" s="60"/>
      <c r="H96" s="19"/>
      <c r="I96" s="179"/>
      <c r="J96" s="180"/>
      <c r="K96" s="179"/>
      <c r="L96" s="181"/>
      <c r="M96" s="181"/>
      <c r="N96" s="181"/>
      <c r="O96" s="181"/>
      <c r="P96" s="181"/>
      <c r="Q96" s="181"/>
      <c r="R96" s="181"/>
      <c r="S96" s="181"/>
      <c r="T96" s="32"/>
      <c r="U96" s="12"/>
      <c r="V96" s="33"/>
      <c r="W96" s="182"/>
      <c r="X96" s="182"/>
      <c r="Y96" s="183"/>
      <c r="Z96" s="184"/>
      <c r="AA96" s="222"/>
    </row>
    <row r="97" ht="12" customHeight="1" x14ac:dyDescent="0.3"/>
    <row r="98" ht="12" customHeight="1" x14ac:dyDescent="0.3"/>
    <row r="99" ht="12" customHeight="1" x14ac:dyDescent="0.3"/>
    <row r="100" ht="12" customHeight="1" x14ac:dyDescent="0.3"/>
    <row r="101" ht="12" customHeight="1" x14ac:dyDescent="0.3"/>
    <row r="102" ht="12" customHeight="1" x14ac:dyDescent="0.3"/>
    <row r="103" ht="12" customHeight="1" x14ac:dyDescent="0.3"/>
    <row r="104" ht="12" customHeight="1" x14ac:dyDescent="0.3"/>
    <row r="105" ht="12" customHeight="1" x14ac:dyDescent="0.3"/>
    <row r="106" ht="12" customHeight="1" x14ac:dyDescent="0.3"/>
    <row r="107" ht="12" customHeight="1" x14ac:dyDescent="0.3"/>
    <row r="108" ht="12" customHeight="1" x14ac:dyDescent="0.3"/>
    <row r="109" ht="12" customHeight="1" x14ac:dyDescent="0.3"/>
    <row r="110" ht="12" customHeight="1" x14ac:dyDescent="0.3"/>
    <row r="111" ht="12" customHeight="1" x14ac:dyDescent="0.3"/>
    <row r="112" ht="12" customHeight="1" x14ac:dyDescent="0.3"/>
    <row r="113" ht="12" customHeight="1" x14ac:dyDescent="0.3"/>
    <row r="114" ht="12" customHeight="1" x14ac:dyDescent="0.3"/>
    <row r="115" ht="12" customHeight="1" x14ac:dyDescent="0.3"/>
    <row r="116" ht="12" customHeight="1" x14ac:dyDescent="0.3"/>
    <row r="117" ht="12" customHeight="1" x14ac:dyDescent="0.3"/>
    <row r="118" ht="12" customHeight="1" x14ac:dyDescent="0.3"/>
    <row r="119" ht="12" customHeight="1" x14ac:dyDescent="0.3"/>
    <row r="120" ht="12" customHeight="1" x14ac:dyDescent="0.3"/>
    <row r="121" ht="12" customHeight="1" x14ac:dyDescent="0.3"/>
    <row r="122" ht="12" customHeight="1" x14ac:dyDescent="0.3"/>
    <row r="123" ht="12" customHeight="1" x14ac:dyDescent="0.3"/>
    <row r="124" ht="12" customHeight="1" x14ac:dyDescent="0.3"/>
    <row r="125" ht="12" customHeight="1" x14ac:dyDescent="0.3"/>
    <row r="126" ht="12" customHeight="1" x14ac:dyDescent="0.3"/>
    <row r="127" ht="12" customHeight="1" x14ac:dyDescent="0.3"/>
    <row r="128" ht="12" customHeight="1" x14ac:dyDescent="0.3"/>
    <row r="129" ht="12" customHeight="1" x14ac:dyDescent="0.3"/>
    <row r="130" ht="12" customHeight="1" x14ac:dyDescent="0.3"/>
    <row r="131" ht="12" customHeight="1" x14ac:dyDescent="0.3"/>
    <row r="132" ht="12" customHeight="1" x14ac:dyDescent="0.3"/>
    <row r="133" ht="12" customHeight="1" x14ac:dyDescent="0.3"/>
    <row r="134" ht="12" customHeight="1" x14ac:dyDescent="0.3"/>
    <row r="135" ht="12" customHeight="1" x14ac:dyDescent="0.3"/>
    <row r="136" ht="12" customHeight="1" x14ac:dyDescent="0.3"/>
    <row r="137" ht="12" customHeight="1" x14ac:dyDescent="0.3"/>
    <row r="138" ht="12" customHeight="1" x14ac:dyDescent="0.3"/>
    <row r="139" ht="12" customHeight="1" x14ac:dyDescent="0.3"/>
    <row r="140" ht="12" customHeight="1" x14ac:dyDescent="0.3"/>
    <row r="141" ht="12" customHeight="1" x14ac:dyDescent="0.3"/>
    <row r="142" ht="12" customHeight="1" x14ac:dyDescent="0.3"/>
    <row r="143" ht="12" customHeight="1" x14ac:dyDescent="0.3"/>
    <row r="144" ht="12" customHeight="1" x14ac:dyDescent="0.3"/>
    <row r="145" ht="12" customHeight="1" x14ac:dyDescent="0.3"/>
    <row r="146" ht="12" customHeight="1" x14ac:dyDescent="0.3"/>
    <row r="147" ht="12" customHeight="1" x14ac:dyDescent="0.3"/>
    <row r="148" ht="12" customHeight="1" x14ac:dyDescent="0.3"/>
    <row r="149" ht="12" customHeight="1" x14ac:dyDescent="0.3"/>
    <row r="150" ht="12" customHeight="1" x14ac:dyDescent="0.3"/>
    <row r="151" ht="12" customHeight="1" x14ac:dyDescent="0.3"/>
    <row r="152" ht="12" customHeight="1" x14ac:dyDescent="0.3"/>
    <row r="153" ht="12" customHeight="1" x14ac:dyDescent="0.3"/>
    <row r="154" ht="12" customHeight="1" x14ac:dyDescent="0.3"/>
    <row r="155" ht="12" customHeight="1" x14ac:dyDescent="0.3"/>
    <row r="156" ht="12" customHeight="1" x14ac:dyDescent="0.3"/>
    <row r="157" ht="12" customHeight="1" x14ac:dyDescent="0.3"/>
    <row r="158" ht="12" customHeight="1" x14ac:dyDescent="0.3"/>
    <row r="159" ht="12" customHeight="1" x14ac:dyDescent="0.3"/>
    <row r="160" ht="12" customHeight="1" x14ac:dyDescent="0.3"/>
    <row r="161" ht="12" customHeight="1" x14ac:dyDescent="0.3"/>
    <row r="162" ht="12" customHeight="1" x14ac:dyDescent="0.3"/>
    <row r="163" ht="12" customHeight="1" x14ac:dyDescent="0.3"/>
    <row r="164" ht="12" customHeight="1" x14ac:dyDescent="0.3"/>
    <row r="165" ht="12" customHeight="1" x14ac:dyDescent="0.3"/>
    <row r="166" ht="12" customHeight="1" x14ac:dyDescent="0.3"/>
    <row r="167" ht="12" customHeight="1" x14ac:dyDescent="0.3"/>
    <row r="168" ht="12" customHeight="1" x14ac:dyDescent="0.3"/>
    <row r="169" ht="12" customHeight="1" x14ac:dyDescent="0.3"/>
    <row r="170" ht="12" customHeight="1" x14ac:dyDescent="0.3"/>
    <row r="171" ht="12" customHeight="1" x14ac:dyDescent="0.3"/>
    <row r="172" ht="12" customHeight="1" x14ac:dyDescent="0.3"/>
    <row r="173" ht="12" customHeight="1" x14ac:dyDescent="0.3"/>
    <row r="174" ht="12" customHeight="1" x14ac:dyDescent="0.3"/>
    <row r="175" ht="12" customHeight="1" x14ac:dyDescent="0.3"/>
    <row r="176" ht="12" customHeight="1" x14ac:dyDescent="0.3"/>
    <row r="177" ht="12" customHeight="1" x14ac:dyDescent="0.3"/>
    <row r="178" ht="12" customHeight="1" x14ac:dyDescent="0.3"/>
    <row r="179" ht="12" customHeight="1" x14ac:dyDescent="0.3"/>
    <row r="180" ht="12" customHeight="1" x14ac:dyDescent="0.3"/>
    <row r="181" ht="12" customHeight="1" x14ac:dyDescent="0.3"/>
    <row r="182" ht="12" customHeight="1" x14ac:dyDescent="0.3"/>
    <row r="183" ht="12" customHeight="1" x14ac:dyDescent="0.3"/>
    <row r="184" ht="12" customHeight="1" x14ac:dyDescent="0.3"/>
    <row r="185" ht="12" customHeight="1" x14ac:dyDescent="0.3"/>
    <row r="186" ht="12" customHeight="1" x14ac:dyDescent="0.3"/>
    <row r="187" ht="12" customHeight="1" x14ac:dyDescent="0.3"/>
    <row r="188" ht="12" customHeight="1" x14ac:dyDescent="0.3"/>
    <row r="189" ht="12" customHeight="1" x14ac:dyDescent="0.3"/>
    <row r="190" ht="12" customHeight="1" x14ac:dyDescent="0.3"/>
    <row r="191" ht="12" customHeight="1" x14ac:dyDescent="0.3"/>
    <row r="192" ht="12" customHeight="1" x14ac:dyDescent="0.3"/>
    <row r="193" ht="12" customHeight="1" x14ac:dyDescent="0.3"/>
    <row r="194" ht="12" customHeight="1" x14ac:dyDescent="0.3"/>
    <row r="195" ht="12" customHeight="1" x14ac:dyDescent="0.3"/>
    <row r="196" ht="12" customHeight="1" x14ac:dyDescent="0.3"/>
    <row r="197" ht="12" customHeight="1" x14ac:dyDescent="0.3"/>
    <row r="198" ht="12" customHeight="1" x14ac:dyDescent="0.3"/>
    <row r="199" ht="12" customHeight="1" x14ac:dyDescent="0.3"/>
    <row r="200" ht="12" customHeight="1" x14ac:dyDescent="0.3"/>
    <row r="201" ht="12" customHeight="1" x14ac:dyDescent="0.3"/>
    <row r="202" ht="12" customHeight="1" x14ac:dyDescent="0.3"/>
    <row r="203" ht="12" customHeight="1" x14ac:dyDescent="0.3"/>
    <row r="204" ht="12" customHeight="1" x14ac:dyDescent="0.3"/>
    <row r="205" ht="12" customHeight="1" x14ac:dyDescent="0.3"/>
    <row r="206" ht="12" customHeight="1" x14ac:dyDescent="0.3"/>
  </sheetData>
  <sheetProtection selectLockedCells="1" selectUnlockedCells="1"/>
  <autoFilter ref="A8:AA93"/>
  <phoneticPr fontId="17" type="noConversion"/>
  <conditionalFormatting sqref="E8">
    <cfRule type="duplicateValues" dxfId="13" priority="12"/>
  </conditionalFormatting>
  <conditionalFormatting sqref="B1:D1048576">
    <cfRule type="cellIs" dxfId="12" priority="11" operator="between">
      <formula>1</formula>
      <formula>3</formula>
    </cfRule>
  </conditionalFormatting>
  <conditionalFormatting sqref="H41">
    <cfRule type="duplicateValues" dxfId="11" priority="10"/>
  </conditionalFormatting>
  <conditionalFormatting sqref="H45 H68:H69 H80:H81 H83:H84 H86:H87 H89:H90 H92:H93">
    <cfRule type="duplicateValues" dxfId="10" priority="13"/>
  </conditionalFormatting>
  <conditionalFormatting sqref="H10:H96">
    <cfRule type="duplicateValues" dxfId="9" priority="14"/>
  </conditionalFormatting>
  <conditionalFormatting sqref="B10:B96">
    <cfRule type="duplicateValues" dxfId="8" priority="9"/>
  </conditionalFormatting>
  <conditionalFormatting sqref="C10:C96">
    <cfRule type="duplicateValues" dxfId="7" priority="8"/>
  </conditionalFormatting>
  <conditionalFormatting sqref="D10:D96">
    <cfRule type="duplicateValues" dxfId="6" priority="7"/>
  </conditionalFormatting>
  <conditionalFormatting sqref="H74:H75">
    <cfRule type="duplicateValues" dxfId="5" priority="5"/>
  </conditionalFormatting>
  <conditionalFormatting sqref="H73">
    <cfRule type="duplicateValues" dxfId="4" priority="6"/>
  </conditionalFormatting>
  <conditionalFormatting sqref="H42">
    <cfRule type="duplicateValues" dxfId="3" priority="4"/>
  </conditionalFormatting>
  <conditionalFormatting sqref="H95">
    <cfRule type="duplicateValues" dxfId="2" priority="2"/>
  </conditionalFormatting>
  <conditionalFormatting sqref="H94">
    <cfRule type="duplicateValues" dxfId="1" priority="3"/>
  </conditionalFormatting>
  <conditionalFormatting sqref="H96">
    <cfRule type="duplicateValues" dxfId="0" priority="1"/>
  </conditionalFormatting>
  <pageMargins left="0.59" right="0.51" top="0.62986111111111109" bottom="0.63055555555555554" header="0.51180555555555551" footer="0.31527777777777777"/>
  <pageSetup paperSize="9" scale="77" firstPageNumber="0" fitToHeight="2" orientation="landscape" horizontalDpi="300" verticalDpi="300" r:id="rId1"/>
  <headerFooter alignWithMargins="0">
    <oddFooter>&amp;C&amp;"Calibri,Běžné"&amp;8Strana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ab5471-4994-465d-832c-411c0a4f85b2">
      <Terms xmlns="http://schemas.microsoft.com/office/infopath/2007/PartnerControls"/>
    </lcf76f155ced4ddcb4097134ff3c332f>
    <TaxCatchAll xmlns="877e02e4-9ba4-4784-b8d6-0880488c29e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C5AC2BC5B25140B48C77C8F85DF948" ma:contentTypeVersion="10" ma:contentTypeDescription="Vytvoří nový dokument" ma:contentTypeScope="" ma:versionID="c994a7297c186a28ae3ab9a9e27e0439">
  <xsd:schema xmlns:xsd="http://www.w3.org/2001/XMLSchema" xmlns:xs="http://www.w3.org/2001/XMLSchema" xmlns:p="http://schemas.microsoft.com/office/2006/metadata/properties" xmlns:ns2="92ab5471-4994-465d-832c-411c0a4f85b2" xmlns:ns3="877e02e4-9ba4-4784-b8d6-0880488c29eb" targetNamespace="http://schemas.microsoft.com/office/2006/metadata/properties" ma:root="true" ma:fieldsID="a1de1b044677940296ebb4fc46a9a1d3" ns2:_="" ns3:_="">
    <xsd:import namespace="92ab5471-4994-465d-832c-411c0a4f85b2"/>
    <xsd:import namespace="877e02e4-9ba4-4784-b8d6-0880488c29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ab5471-4994-465d-832c-411c0a4f85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Značky obrázků" ma:readOnly="false" ma:fieldId="{5cf76f15-5ced-4ddc-b409-7134ff3c332f}" ma:taxonomyMulti="true" ma:sspId="0f73921a-dbce-4e56-8fe6-183155af62d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7e02e4-9ba4-4784-b8d6-0880488c29eb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33b88d5-a428-4c2a-a73f-b133139d6614}" ma:internalName="TaxCatchAll" ma:showField="CatchAllData" ma:web="877e02e4-9ba4-4784-b8d6-0880488c2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CAD885-CE09-4C2F-A620-AFD6AA307B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F9AFE7-8788-4147-937D-ACE6B40081B2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dcmitype/"/>
    <ds:schemaRef ds:uri="877e02e4-9ba4-4784-b8d6-0880488c29eb"/>
    <ds:schemaRef ds:uri="http://www.w3.org/XML/1998/namespace"/>
    <ds:schemaRef ds:uri="http://schemas.openxmlformats.org/package/2006/metadata/core-properties"/>
    <ds:schemaRef ds:uri="92ab5471-4994-465d-832c-411c0a4f85b2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C36702D-04CF-45E9-91D4-8CFA3CDF2B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ab5471-4994-465d-832c-411c0a4f85b2"/>
    <ds:schemaRef ds:uri="877e02e4-9ba4-4784-b8d6-0880488c29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Výsledovka</vt:lpstr>
      <vt:lpstr>výdej munice</vt:lpstr>
      <vt:lpstr>Výsledovka (2)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Tomáš</dc:creator>
  <cp:keywords/>
  <dc:description/>
  <cp:lastModifiedBy>Martina Sofie Halíková</cp:lastModifiedBy>
  <cp:revision/>
  <cp:lastPrinted>2022-05-14T14:35:51Z</cp:lastPrinted>
  <dcterms:created xsi:type="dcterms:W3CDTF">2013-04-20T14:17:55Z</dcterms:created>
  <dcterms:modified xsi:type="dcterms:W3CDTF">2022-05-16T15:30:03Z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0x010100B4C5AC2BC5B25140B48C77C8F85DF948</vt:lpwstr>
  </property>
  <property fmtid="{D5CDD505-2E9C-101B-9397-08002B2CF9AE}" pid="3" name="MediaServiceImageTags">
    <vt:lpwstr/>
  </property>
</Properties>
</file>